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624"/>
  <workbookPr showInkAnnotation="0" autoCompressPictures="0"/>
  <bookViews>
    <workbookView xWindow="4240" yWindow="1500" windowWidth="46540" windowHeight="24900" tabRatio="500"/>
  </bookViews>
  <sheets>
    <sheet name="Sheet1" sheetId="1" r:id="rId1"/>
  </sheets>
  <calcPr calcId="140000" iterate="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C5" i="1" l="1"/>
  <c r="H3" i="1"/>
  <c r="I3" i="1"/>
  <c r="I4" i="1"/>
  <c r="I5" i="1"/>
  <c r="I6" i="1"/>
  <c r="I7" i="1"/>
  <c r="I2" i="1"/>
  <c r="H123" i="1"/>
  <c r="J123" i="1"/>
  <c r="K123" i="1"/>
  <c r="L123" i="1"/>
  <c r="M123" i="1"/>
  <c r="N123" i="1"/>
  <c r="O123" i="1"/>
  <c r="P123" i="1"/>
  <c r="H12" i="1"/>
  <c r="J12" i="1"/>
  <c r="K12" i="1"/>
  <c r="L12" i="1"/>
  <c r="M12" i="1"/>
  <c r="N12" i="1"/>
  <c r="O12" i="1"/>
  <c r="P12" i="1"/>
  <c r="V12" i="1"/>
  <c r="H13" i="1"/>
  <c r="J13" i="1"/>
  <c r="K13" i="1"/>
  <c r="L13" i="1"/>
  <c r="M13" i="1"/>
  <c r="N13" i="1"/>
  <c r="O13" i="1"/>
  <c r="P13" i="1"/>
  <c r="V13" i="1"/>
  <c r="H14" i="1"/>
  <c r="J14" i="1"/>
  <c r="K14" i="1"/>
  <c r="L14" i="1"/>
  <c r="M14" i="1"/>
  <c r="N14" i="1"/>
  <c r="O14" i="1"/>
  <c r="P14" i="1"/>
  <c r="V14" i="1"/>
  <c r="H15" i="1"/>
  <c r="J15" i="1"/>
  <c r="K15" i="1"/>
  <c r="L15" i="1"/>
  <c r="M15" i="1"/>
  <c r="N15" i="1"/>
  <c r="O15" i="1"/>
  <c r="P15" i="1"/>
  <c r="V15" i="1"/>
  <c r="H16" i="1"/>
  <c r="J16" i="1"/>
  <c r="K16" i="1"/>
  <c r="L16" i="1"/>
  <c r="M16" i="1"/>
  <c r="N16" i="1"/>
  <c r="O16" i="1"/>
  <c r="P16" i="1"/>
  <c r="V16" i="1"/>
  <c r="H17" i="1"/>
  <c r="J17" i="1"/>
  <c r="K17" i="1"/>
  <c r="L17" i="1"/>
  <c r="M17" i="1"/>
  <c r="N17" i="1"/>
  <c r="O17" i="1"/>
  <c r="P17" i="1"/>
  <c r="V17" i="1"/>
  <c r="H18" i="1"/>
  <c r="J18" i="1"/>
  <c r="K18" i="1"/>
  <c r="L18" i="1"/>
  <c r="M18" i="1"/>
  <c r="N18" i="1"/>
  <c r="O18" i="1"/>
  <c r="P18" i="1"/>
  <c r="V18" i="1"/>
  <c r="H19" i="1"/>
  <c r="J19" i="1"/>
  <c r="K19" i="1"/>
  <c r="L19" i="1"/>
  <c r="M19" i="1"/>
  <c r="N19" i="1"/>
  <c r="O19" i="1"/>
  <c r="P19" i="1"/>
  <c r="V19" i="1"/>
  <c r="H20" i="1"/>
  <c r="J20" i="1"/>
  <c r="K20" i="1"/>
  <c r="L20" i="1"/>
  <c r="M20" i="1"/>
  <c r="N20" i="1"/>
  <c r="O20" i="1"/>
  <c r="P20" i="1"/>
  <c r="V20" i="1"/>
  <c r="H21" i="1"/>
  <c r="J21" i="1"/>
  <c r="K21" i="1"/>
  <c r="L21" i="1"/>
  <c r="M21" i="1"/>
  <c r="N21" i="1"/>
  <c r="O21" i="1"/>
  <c r="P21" i="1"/>
  <c r="V21" i="1"/>
  <c r="H22" i="1"/>
  <c r="J22" i="1"/>
  <c r="K22" i="1"/>
  <c r="L22" i="1"/>
  <c r="M22" i="1"/>
  <c r="N22" i="1"/>
  <c r="O22" i="1"/>
  <c r="P22" i="1"/>
  <c r="V22" i="1"/>
  <c r="H23" i="1"/>
  <c r="J23" i="1"/>
  <c r="K23" i="1"/>
  <c r="L23" i="1"/>
  <c r="M23" i="1"/>
  <c r="N23" i="1"/>
  <c r="O23" i="1"/>
  <c r="P23" i="1"/>
  <c r="V23" i="1"/>
  <c r="H24" i="1"/>
  <c r="J24" i="1"/>
  <c r="K24" i="1"/>
  <c r="L24" i="1"/>
  <c r="M24" i="1"/>
  <c r="N24" i="1"/>
  <c r="O24" i="1"/>
  <c r="P24" i="1"/>
  <c r="V24" i="1"/>
  <c r="H25" i="1"/>
  <c r="J25" i="1"/>
  <c r="K25" i="1"/>
  <c r="L25" i="1"/>
  <c r="M25" i="1"/>
  <c r="N25" i="1"/>
  <c r="O25" i="1"/>
  <c r="P25" i="1"/>
  <c r="V25" i="1"/>
  <c r="H26" i="1"/>
  <c r="J26" i="1"/>
  <c r="K26" i="1"/>
  <c r="L26" i="1"/>
  <c r="M26" i="1"/>
  <c r="N26" i="1"/>
  <c r="O26" i="1"/>
  <c r="P26" i="1"/>
  <c r="V26" i="1"/>
  <c r="H27" i="1"/>
  <c r="J27" i="1"/>
  <c r="K27" i="1"/>
  <c r="L27" i="1"/>
  <c r="M27" i="1"/>
  <c r="N27" i="1"/>
  <c r="O27" i="1"/>
  <c r="P27" i="1"/>
  <c r="V27" i="1"/>
  <c r="H28" i="1"/>
  <c r="J28" i="1"/>
  <c r="K28" i="1"/>
  <c r="L28" i="1"/>
  <c r="M28" i="1"/>
  <c r="N28" i="1"/>
  <c r="O28" i="1"/>
  <c r="P28" i="1"/>
  <c r="V28" i="1"/>
  <c r="H29" i="1"/>
  <c r="J29" i="1"/>
  <c r="K29" i="1"/>
  <c r="L29" i="1"/>
  <c r="M29" i="1"/>
  <c r="N29" i="1"/>
  <c r="O29" i="1"/>
  <c r="P29" i="1"/>
  <c r="V29" i="1"/>
  <c r="H30" i="1"/>
  <c r="J30" i="1"/>
  <c r="K30" i="1"/>
  <c r="L30" i="1"/>
  <c r="M30" i="1"/>
  <c r="N30" i="1"/>
  <c r="O30" i="1"/>
  <c r="P30" i="1"/>
  <c r="V30" i="1"/>
  <c r="H31" i="1"/>
  <c r="J31" i="1"/>
  <c r="K31" i="1"/>
  <c r="L31" i="1"/>
  <c r="M31" i="1"/>
  <c r="N31" i="1"/>
  <c r="O31" i="1"/>
  <c r="P31" i="1"/>
  <c r="V31" i="1"/>
  <c r="H32" i="1"/>
  <c r="J32" i="1"/>
  <c r="K32" i="1"/>
  <c r="L32" i="1"/>
  <c r="M32" i="1"/>
  <c r="N32" i="1"/>
  <c r="O32" i="1"/>
  <c r="P32" i="1"/>
  <c r="V32" i="1"/>
  <c r="H33" i="1"/>
  <c r="J33" i="1"/>
  <c r="K33" i="1"/>
  <c r="L33" i="1"/>
  <c r="M33" i="1"/>
  <c r="N33" i="1"/>
  <c r="O33" i="1"/>
  <c r="P33" i="1"/>
  <c r="V33" i="1"/>
  <c r="H34" i="1"/>
  <c r="J34" i="1"/>
  <c r="K34" i="1"/>
  <c r="L34" i="1"/>
  <c r="M34" i="1"/>
  <c r="N34" i="1"/>
  <c r="O34" i="1"/>
  <c r="P34" i="1"/>
  <c r="V34" i="1"/>
  <c r="H35" i="1"/>
  <c r="J35" i="1"/>
  <c r="K35" i="1"/>
  <c r="L35" i="1"/>
  <c r="M35" i="1"/>
  <c r="N35" i="1"/>
  <c r="O35" i="1"/>
  <c r="P35" i="1"/>
  <c r="V35" i="1"/>
  <c r="H36" i="1"/>
  <c r="J36" i="1"/>
  <c r="K36" i="1"/>
  <c r="L36" i="1"/>
  <c r="M36" i="1"/>
  <c r="N36" i="1"/>
  <c r="O36" i="1"/>
  <c r="P36" i="1"/>
  <c r="V36" i="1"/>
  <c r="H37" i="1"/>
  <c r="J37" i="1"/>
  <c r="K37" i="1"/>
  <c r="L37" i="1"/>
  <c r="M37" i="1"/>
  <c r="N37" i="1"/>
  <c r="O37" i="1"/>
  <c r="P37" i="1"/>
  <c r="V37" i="1"/>
  <c r="H38" i="1"/>
  <c r="J38" i="1"/>
  <c r="K38" i="1"/>
  <c r="L38" i="1"/>
  <c r="M38" i="1"/>
  <c r="N38" i="1"/>
  <c r="O38" i="1"/>
  <c r="P38" i="1"/>
  <c r="V38" i="1"/>
  <c r="H39" i="1"/>
  <c r="J39" i="1"/>
  <c r="K39" i="1"/>
  <c r="L39" i="1"/>
  <c r="M39" i="1"/>
  <c r="N39" i="1"/>
  <c r="O39" i="1"/>
  <c r="P39" i="1"/>
  <c r="V39" i="1"/>
  <c r="H40" i="1"/>
  <c r="J40" i="1"/>
  <c r="K40" i="1"/>
  <c r="L40" i="1"/>
  <c r="M40" i="1"/>
  <c r="N40" i="1"/>
  <c r="O40" i="1"/>
  <c r="P40" i="1"/>
  <c r="V40" i="1"/>
  <c r="H41" i="1"/>
  <c r="J41" i="1"/>
  <c r="K41" i="1"/>
  <c r="L41" i="1"/>
  <c r="M41" i="1"/>
  <c r="N41" i="1"/>
  <c r="O41" i="1"/>
  <c r="P41" i="1"/>
  <c r="V41" i="1"/>
  <c r="H42" i="1"/>
  <c r="J42" i="1"/>
  <c r="K42" i="1"/>
  <c r="L42" i="1"/>
  <c r="M42" i="1"/>
  <c r="N42" i="1"/>
  <c r="O42" i="1"/>
  <c r="P42" i="1"/>
  <c r="V42" i="1"/>
  <c r="H43" i="1"/>
  <c r="J43" i="1"/>
  <c r="K43" i="1"/>
  <c r="L43" i="1"/>
  <c r="M43" i="1"/>
  <c r="N43" i="1"/>
  <c r="O43" i="1"/>
  <c r="P43" i="1"/>
  <c r="V43" i="1"/>
  <c r="H44" i="1"/>
  <c r="J44" i="1"/>
  <c r="K44" i="1"/>
  <c r="L44" i="1"/>
  <c r="M44" i="1"/>
  <c r="N44" i="1"/>
  <c r="O44" i="1"/>
  <c r="P44" i="1"/>
  <c r="V44" i="1"/>
  <c r="H45" i="1"/>
  <c r="J45" i="1"/>
  <c r="K45" i="1"/>
  <c r="L45" i="1"/>
  <c r="M45" i="1"/>
  <c r="N45" i="1"/>
  <c r="O45" i="1"/>
  <c r="P45" i="1"/>
  <c r="V45" i="1"/>
  <c r="H46" i="1"/>
  <c r="J46" i="1"/>
  <c r="K46" i="1"/>
  <c r="L46" i="1"/>
  <c r="M46" i="1"/>
  <c r="N46" i="1"/>
  <c r="O46" i="1"/>
  <c r="P46" i="1"/>
  <c r="V46" i="1"/>
  <c r="H47" i="1"/>
  <c r="J47" i="1"/>
  <c r="K47" i="1"/>
  <c r="L47" i="1"/>
  <c r="M47" i="1"/>
  <c r="N47" i="1"/>
  <c r="O47" i="1"/>
  <c r="P47" i="1"/>
  <c r="V47" i="1"/>
  <c r="H48" i="1"/>
  <c r="J48" i="1"/>
  <c r="K48" i="1"/>
  <c r="L48" i="1"/>
  <c r="M48" i="1"/>
  <c r="N48" i="1"/>
  <c r="O48" i="1"/>
  <c r="P48" i="1"/>
  <c r="V48" i="1"/>
  <c r="H49" i="1"/>
  <c r="J49" i="1"/>
  <c r="K49" i="1"/>
  <c r="L49" i="1"/>
  <c r="M49" i="1"/>
  <c r="N49" i="1"/>
  <c r="O49" i="1"/>
  <c r="P49" i="1"/>
  <c r="V49" i="1"/>
  <c r="H50" i="1"/>
  <c r="J50" i="1"/>
  <c r="K50" i="1"/>
  <c r="L50" i="1"/>
  <c r="M50" i="1"/>
  <c r="N50" i="1"/>
  <c r="O50" i="1"/>
  <c r="P50" i="1"/>
  <c r="V50" i="1"/>
  <c r="H51" i="1"/>
  <c r="J51" i="1"/>
  <c r="K51" i="1"/>
  <c r="L51" i="1"/>
  <c r="M51" i="1"/>
  <c r="N51" i="1"/>
  <c r="O51" i="1"/>
  <c r="P51" i="1"/>
  <c r="V51" i="1"/>
  <c r="H52" i="1"/>
  <c r="J52" i="1"/>
  <c r="K52" i="1"/>
  <c r="L52" i="1"/>
  <c r="M52" i="1"/>
  <c r="N52" i="1"/>
  <c r="O52" i="1"/>
  <c r="P52" i="1"/>
  <c r="V52" i="1"/>
  <c r="H53" i="1"/>
  <c r="J53" i="1"/>
  <c r="K53" i="1"/>
  <c r="L53" i="1"/>
  <c r="M53" i="1"/>
  <c r="N53" i="1"/>
  <c r="O53" i="1"/>
  <c r="P53" i="1"/>
  <c r="V53" i="1"/>
  <c r="H54" i="1"/>
  <c r="J54" i="1"/>
  <c r="K54" i="1"/>
  <c r="L54" i="1"/>
  <c r="M54" i="1"/>
  <c r="N54" i="1"/>
  <c r="O54" i="1"/>
  <c r="P54" i="1"/>
  <c r="V54" i="1"/>
  <c r="H55" i="1"/>
  <c r="J55" i="1"/>
  <c r="K55" i="1"/>
  <c r="L55" i="1"/>
  <c r="M55" i="1"/>
  <c r="N55" i="1"/>
  <c r="O55" i="1"/>
  <c r="P55" i="1"/>
  <c r="V55" i="1"/>
  <c r="H56" i="1"/>
  <c r="J56" i="1"/>
  <c r="K56" i="1"/>
  <c r="L56" i="1"/>
  <c r="M56" i="1"/>
  <c r="N56" i="1"/>
  <c r="O56" i="1"/>
  <c r="P56" i="1"/>
  <c r="V56" i="1"/>
  <c r="H57" i="1"/>
  <c r="J57" i="1"/>
  <c r="K57" i="1"/>
  <c r="L57" i="1"/>
  <c r="M57" i="1"/>
  <c r="N57" i="1"/>
  <c r="O57" i="1"/>
  <c r="P57" i="1"/>
  <c r="V57" i="1"/>
  <c r="H58" i="1"/>
  <c r="J58" i="1"/>
  <c r="K58" i="1"/>
  <c r="L58" i="1"/>
  <c r="M58" i="1"/>
  <c r="N58" i="1"/>
  <c r="O58" i="1"/>
  <c r="P58" i="1"/>
  <c r="V58" i="1"/>
  <c r="H59" i="1"/>
  <c r="J59" i="1"/>
  <c r="K59" i="1"/>
  <c r="L59" i="1"/>
  <c r="M59" i="1"/>
  <c r="N59" i="1"/>
  <c r="O59" i="1"/>
  <c r="P59" i="1"/>
  <c r="V59" i="1"/>
  <c r="H60" i="1"/>
  <c r="J60" i="1"/>
  <c r="K60" i="1"/>
  <c r="L60" i="1"/>
  <c r="M60" i="1"/>
  <c r="N60" i="1"/>
  <c r="O60" i="1"/>
  <c r="P60" i="1"/>
  <c r="V60" i="1"/>
  <c r="H61" i="1"/>
  <c r="J61" i="1"/>
  <c r="K61" i="1"/>
  <c r="L61" i="1"/>
  <c r="M61" i="1"/>
  <c r="N61" i="1"/>
  <c r="O61" i="1"/>
  <c r="P61" i="1"/>
  <c r="V61" i="1"/>
  <c r="H62" i="1"/>
  <c r="J62" i="1"/>
  <c r="K62" i="1"/>
  <c r="L62" i="1"/>
  <c r="M62" i="1"/>
  <c r="N62" i="1"/>
  <c r="O62" i="1"/>
  <c r="P62" i="1"/>
  <c r="V62" i="1"/>
  <c r="H63" i="1"/>
  <c r="J63" i="1"/>
  <c r="K63" i="1"/>
  <c r="L63" i="1"/>
  <c r="M63" i="1"/>
  <c r="N63" i="1"/>
  <c r="O63" i="1"/>
  <c r="P63" i="1"/>
  <c r="V63" i="1"/>
  <c r="H64" i="1"/>
  <c r="J64" i="1"/>
  <c r="K64" i="1"/>
  <c r="L64" i="1"/>
  <c r="M64" i="1"/>
  <c r="N64" i="1"/>
  <c r="O64" i="1"/>
  <c r="P64" i="1"/>
  <c r="V64" i="1"/>
  <c r="H65" i="1"/>
  <c r="J65" i="1"/>
  <c r="K65" i="1"/>
  <c r="L65" i="1"/>
  <c r="M65" i="1"/>
  <c r="N65" i="1"/>
  <c r="O65" i="1"/>
  <c r="P65" i="1"/>
  <c r="V65" i="1"/>
  <c r="H66" i="1"/>
  <c r="J66" i="1"/>
  <c r="K66" i="1"/>
  <c r="L66" i="1"/>
  <c r="M66" i="1"/>
  <c r="N66" i="1"/>
  <c r="O66" i="1"/>
  <c r="P66" i="1"/>
  <c r="V66" i="1"/>
  <c r="H67" i="1"/>
  <c r="J67" i="1"/>
  <c r="K67" i="1"/>
  <c r="L67" i="1"/>
  <c r="M67" i="1"/>
  <c r="N67" i="1"/>
  <c r="O67" i="1"/>
  <c r="P67" i="1"/>
  <c r="V67" i="1"/>
  <c r="H68" i="1"/>
  <c r="J68" i="1"/>
  <c r="K68" i="1"/>
  <c r="L68" i="1"/>
  <c r="M68" i="1"/>
  <c r="N68" i="1"/>
  <c r="O68" i="1"/>
  <c r="P68" i="1"/>
  <c r="V68" i="1"/>
  <c r="H69" i="1"/>
  <c r="J69" i="1"/>
  <c r="K69" i="1"/>
  <c r="L69" i="1"/>
  <c r="M69" i="1"/>
  <c r="N69" i="1"/>
  <c r="O69" i="1"/>
  <c r="P69" i="1"/>
  <c r="V69" i="1"/>
  <c r="H70" i="1"/>
  <c r="J70" i="1"/>
  <c r="K70" i="1"/>
  <c r="L70" i="1"/>
  <c r="M70" i="1"/>
  <c r="N70" i="1"/>
  <c r="O70" i="1"/>
  <c r="P70" i="1"/>
  <c r="V70" i="1"/>
  <c r="H71" i="1"/>
  <c r="J71" i="1"/>
  <c r="K71" i="1"/>
  <c r="L71" i="1"/>
  <c r="M71" i="1"/>
  <c r="N71" i="1"/>
  <c r="O71" i="1"/>
  <c r="P71" i="1"/>
  <c r="V71" i="1"/>
  <c r="H72" i="1"/>
  <c r="J72" i="1"/>
  <c r="K72" i="1"/>
  <c r="L72" i="1"/>
  <c r="M72" i="1"/>
  <c r="N72" i="1"/>
  <c r="O72" i="1"/>
  <c r="P72" i="1"/>
  <c r="V72" i="1"/>
  <c r="H73" i="1"/>
  <c r="J73" i="1"/>
  <c r="K73" i="1"/>
  <c r="L73" i="1"/>
  <c r="M73" i="1"/>
  <c r="N73" i="1"/>
  <c r="O73" i="1"/>
  <c r="P73" i="1"/>
  <c r="V73" i="1"/>
  <c r="H74" i="1"/>
  <c r="J74" i="1"/>
  <c r="K74" i="1"/>
  <c r="L74" i="1"/>
  <c r="M74" i="1"/>
  <c r="N74" i="1"/>
  <c r="O74" i="1"/>
  <c r="P74" i="1"/>
  <c r="V74" i="1"/>
  <c r="H75" i="1"/>
  <c r="J75" i="1"/>
  <c r="K75" i="1"/>
  <c r="L75" i="1"/>
  <c r="M75" i="1"/>
  <c r="N75" i="1"/>
  <c r="O75" i="1"/>
  <c r="P75" i="1"/>
  <c r="V75" i="1"/>
  <c r="H76" i="1"/>
  <c r="J76" i="1"/>
  <c r="K76" i="1"/>
  <c r="L76" i="1"/>
  <c r="M76" i="1"/>
  <c r="N76" i="1"/>
  <c r="O76" i="1"/>
  <c r="P76" i="1"/>
  <c r="V76" i="1"/>
  <c r="H77" i="1"/>
  <c r="J77" i="1"/>
  <c r="K77" i="1"/>
  <c r="L77" i="1"/>
  <c r="M77" i="1"/>
  <c r="N77" i="1"/>
  <c r="O77" i="1"/>
  <c r="P77" i="1"/>
  <c r="V77" i="1"/>
  <c r="H78" i="1"/>
  <c r="J78" i="1"/>
  <c r="K78" i="1"/>
  <c r="L78" i="1"/>
  <c r="M78" i="1"/>
  <c r="N78" i="1"/>
  <c r="O78" i="1"/>
  <c r="P78" i="1"/>
  <c r="V78" i="1"/>
  <c r="H79" i="1"/>
  <c r="J79" i="1"/>
  <c r="K79" i="1"/>
  <c r="L79" i="1"/>
  <c r="M79" i="1"/>
  <c r="N79" i="1"/>
  <c r="O79" i="1"/>
  <c r="P79" i="1"/>
  <c r="V79" i="1"/>
  <c r="H80" i="1"/>
  <c r="J80" i="1"/>
  <c r="K80" i="1"/>
  <c r="L80" i="1"/>
  <c r="M80" i="1"/>
  <c r="N80" i="1"/>
  <c r="O80" i="1"/>
  <c r="P80" i="1"/>
  <c r="V80" i="1"/>
  <c r="H81" i="1"/>
  <c r="J81" i="1"/>
  <c r="K81" i="1"/>
  <c r="L81" i="1"/>
  <c r="M81" i="1"/>
  <c r="N81" i="1"/>
  <c r="O81" i="1"/>
  <c r="P81" i="1"/>
  <c r="V81" i="1"/>
  <c r="H82" i="1"/>
  <c r="J82" i="1"/>
  <c r="K82" i="1"/>
  <c r="L82" i="1"/>
  <c r="M82" i="1"/>
  <c r="N82" i="1"/>
  <c r="O82" i="1"/>
  <c r="P82" i="1"/>
  <c r="V82" i="1"/>
  <c r="H83" i="1"/>
  <c r="J83" i="1"/>
  <c r="K83" i="1"/>
  <c r="L83" i="1"/>
  <c r="M83" i="1"/>
  <c r="N83" i="1"/>
  <c r="O83" i="1"/>
  <c r="P83" i="1"/>
  <c r="V83" i="1"/>
  <c r="H84" i="1"/>
  <c r="J84" i="1"/>
  <c r="K84" i="1"/>
  <c r="L84" i="1"/>
  <c r="M84" i="1"/>
  <c r="N84" i="1"/>
  <c r="O84" i="1"/>
  <c r="P84" i="1"/>
  <c r="V84" i="1"/>
  <c r="H85" i="1"/>
  <c r="J85" i="1"/>
  <c r="K85" i="1"/>
  <c r="L85" i="1"/>
  <c r="M85" i="1"/>
  <c r="N85" i="1"/>
  <c r="O85" i="1"/>
  <c r="P85" i="1"/>
  <c r="V85" i="1"/>
  <c r="H86" i="1"/>
  <c r="J86" i="1"/>
  <c r="K86" i="1"/>
  <c r="L86" i="1"/>
  <c r="M86" i="1"/>
  <c r="N86" i="1"/>
  <c r="O86" i="1"/>
  <c r="P86" i="1"/>
  <c r="V86" i="1"/>
  <c r="H87" i="1"/>
  <c r="J87" i="1"/>
  <c r="K87" i="1"/>
  <c r="L87" i="1"/>
  <c r="M87" i="1"/>
  <c r="N87" i="1"/>
  <c r="O87" i="1"/>
  <c r="P87" i="1"/>
  <c r="V87" i="1"/>
  <c r="H88" i="1"/>
  <c r="J88" i="1"/>
  <c r="K88" i="1"/>
  <c r="L88" i="1"/>
  <c r="M88" i="1"/>
  <c r="N88" i="1"/>
  <c r="O88" i="1"/>
  <c r="P88" i="1"/>
  <c r="V88" i="1"/>
  <c r="H89" i="1"/>
  <c r="J89" i="1"/>
  <c r="K89" i="1"/>
  <c r="L89" i="1"/>
  <c r="M89" i="1"/>
  <c r="N89" i="1"/>
  <c r="O89" i="1"/>
  <c r="P89" i="1"/>
  <c r="V89" i="1"/>
  <c r="H90" i="1"/>
  <c r="J90" i="1"/>
  <c r="K90" i="1"/>
  <c r="L90" i="1"/>
  <c r="M90" i="1"/>
  <c r="N90" i="1"/>
  <c r="O90" i="1"/>
  <c r="P90" i="1"/>
  <c r="V90" i="1"/>
  <c r="H91" i="1"/>
  <c r="J91" i="1"/>
  <c r="K91" i="1"/>
  <c r="L91" i="1"/>
  <c r="M91" i="1"/>
  <c r="N91" i="1"/>
  <c r="O91" i="1"/>
  <c r="P91" i="1"/>
  <c r="V91" i="1"/>
  <c r="H92" i="1"/>
  <c r="J92" i="1"/>
  <c r="K92" i="1"/>
  <c r="L92" i="1"/>
  <c r="M92" i="1"/>
  <c r="N92" i="1"/>
  <c r="O92" i="1"/>
  <c r="P92" i="1"/>
  <c r="V92" i="1"/>
  <c r="H93" i="1"/>
  <c r="J93" i="1"/>
  <c r="K93" i="1"/>
  <c r="L93" i="1"/>
  <c r="M93" i="1"/>
  <c r="N93" i="1"/>
  <c r="O93" i="1"/>
  <c r="P93" i="1"/>
  <c r="V93" i="1"/>
  <c r="H94" i="1"/>
  <c r="J94" i="1"/>
  <c r="K94" i="1"/>
  <c r="L94" i="1"/>
  <c r="M94" i="1"/>
  <c r="N94" i="1"/>
  <c r="O94" i="1"/>
  <c r="P94" i="1"/>
  <c r="V94" i="1"/>
  <c r="H95" i="1"/>
  <c r="J95" i="1"/>
  <c r="K95" i="1"/>
  <c r="L95" i="1"/>
  <c r="M95" i="1"/>
  <c r="N95" i="1"/>
  <c r="O95" i="1"/>
  <c r="P95" i="1"/>
  <c r="V95" i="1"/>
  <c r="H96" i="1"/>
  <c r="J96" i="1"/>
  <c r="K96" i="1"/>
  <c r="L96" i="1"/>
  <c r="M96" i="1"/>
  <c r="N96" i="1"/>
  <c r="O96" i="1"/>
  <c r="P96" i="1"/>
  <c r="V96" i="1"/>
  <c r="H97" i="1"/>
  <c r="J97" i="1"/>
  <c r="K97" i="1"/>
  <c r="L97" i="1"/>
  <c r="M97" i="1"/>
  <c r="N97" i="1"/>
  <c r="O97" i="1"/>
  <c r="P97" i="1"/>
  <c r="V97" i="1"/>
  <c r="H98" i="1"/>
  <c r="J98" i="1"/>
  <c r="K98" i="1"/>
  <c r="L98" i="1"/>
  <c r="M98" i="1"/>
  <c r="N98" i="1"/>
  <c r="O98" i="1"/>
  <c r="P98" i="1"/>
  <c r="V98" i="1"/>
  <c r="H99" i="1"/>
  <c r="J99" i="1"/>
  <c r="K99" i="1"/>
  <c r="L99" i="1"/>
  <c r="M99" i="1"/>
  <c r="N99" i="1"/>
  <c r="O99" i="1"/>
  <c r="P99" i="1"/>
  <c r="V99" i="1"/>
  <c r="H100" i="1"/>
  <c r="J100" i="1"/>
  <c r="K100" i="1"/>
  <c r="L100" i="1"/>
  <c r="M100" i="1"/>
  <c r="N100" i="1"/>
  <c r="O100" i="1"/>
  <c r="P100" i="1"/>
  <c r="V100" i="1"/>
  <c r="H101" i="1"/>
  <c r="J101" i="1"/>
  <c r="K101" i="1"/>
  <c r="L101" i="1"/>
  <c r="M101" i="1"/>
  <c r="N101" i="1"/>
  <c r="O101" i="1"/>
  <c r="P101" i="1"/>
  <c r="V101" i="1"/>
  <c r="H102" i="1"/>
  <c r="J102" i="1"/>
  <c r="K102" i="1"/>
  <c r="L102" i="1"/>
  <c r="M102" i="1"/>
  <c r="N102" i="1"/>
  <c r="O102" i="1"/>
  <c r="P102" i="1"/>
  <c r="V102" i="1"/>
  <c r="H103" i="1"/>
  <c r="J103" i="1"/>
  <c r="K103" i="1"/>
  <c r="L103" i="1"/>
  <c r="M103" i="1"/>
  <c r="N103" i="1"/>
  <c r="O103" i="1"/>
  <c r="P103" i="1"/>
  <c r="V103" i="1"/>
  <c r="H104" i="1"/>
  <c r="J104" i="1"/>
  <c r="K104" i="1"/>
  <c r="L104" i="1"/>
  <c r="M104" i="1"/>
  <c r="N104" i="1"/>
  <c r="O104" i="1"/>
  <c r="P104" i="1"/>
  <c r="V104" i="1"/>
  <c r="H105" i="1"/>
  <c r="J105" i="1"/>
  <c r="K105" i="1"/>
  <c r="L105" i="1"/>
  <c r="M105" i="1"/>
  <c r="N105" i="1"/>
  <c r="O105" i="1"/>
  <c r="P105" i="1"/>
  <c r="V105" i="1"/>
  <c r="H106" i="1"/>
  <c r="J106" i="1"/>
  <c r="K106" i="1"/>
  <c r="L106" i="1"/>
  <c r="M106" i="1"/>
  <c r="N106" i="1"/>
  <c r="O106" i="1"/>
  <c r="P106" i="1"/>
  <c r="V106" i="1"/>
  <c r="H107" i="1"/>
  <c r="J107" i="1"/>
  <c r="K107" i="1"/>
  <c r="L107" i="1"/>
  <c r="M107" i="1"/>
  <c r="N107" i="1"/>
  <c r="O107" i="1"/>
  <c r="P107" i="1"/>
  <c r="V107" i="1"/>
  <c r="H108" i="1"/>
  <c r="J108" i="1"/>
  <c r="K108" i="1"/>
  <c r="L108" i="1"/>
  <c r="M108" i="1"/>
  <c r="N108" i="1"/>
  <c r="O108" i="1"/>
  <c r="P108" i="1"/>
  <c r="V108" i="1"/>
  <c r="H109" i="1"/>
  <c r="J109" i="1"/>
  <c r="K109" i="1"/>
  <c r="L109" i="1"/>
  <c r="M109" i="1"/>
  <c r="N109" i="1"/>
  <c r="O109" i="1"/>
  <c r="P109" i="1"/>
  <c r="V109" i="1"/>
  <c r="H110" i="1"/>
  <c r="J110" i="1"/>
  <c r="K110" i="1"/>
  <c r="L110" i="1"/>
  <c r="M110" i="1"/>
  <c r="N110" i="1"/>
  <c r="O110" i="1"/>
  <c r="P110" i="1"/>
  <c r="V110" i="1"/>
  <c r="H111" i="1"/>
  <c r="J111" i="1"/>
  <c r="K111" i="1"/>
  <c r="L111" i="1"/>
  <c r="M111" i="1"/>
  <c r="N111" i="1"/>
  <c r="O111" i="1"/>
  <c r="P111" i="1"/>
  <c r="V111" i="1"/>
  <c r="H112" i="1"/>
  <c r="J112" i="1"/>
  <c r="K112" i="1"/>
  <c r="L112" i="1"/>
  <c r="M112" i="1"/>
  <c r="N112" i="1"/>
  <c r="O112" i="1"/>
  <c r="P112" i="1"/>
  <c r="V112" i="1"/>
  <c r="H113" i="1"/>
  <c r="J113" i="1"/>
  <c r="K113" i="1"/>
  <c r="L113" i="1"/>
  <c r="M113" i="1"/>
  <c r="N113" i="1"/>
  <c r="O113" i="1"/>
  <c r="P113" i="1"/>
  <c r="V113" i="1"/>
  <c r="H114" i="1"/>
  <c r="J114" i="1"/>
  <c r="K114" i="1"/>
  <c r="L114" i="1"/>
  <c r="M114" i="1"/>
  <c r="N114" i="1"/>
  <c r="O114" i="1"/>
  <c r="P114" i="1"/>
  <c r="V114" i="1"/>
  <c r="H115" i="1"/>
  <c r="J115" i="1"/>
  <c r="K115" i="1"/>
  <c r="L115" i="1"/>
  <c r="M115" i="1"/>
  <c r="N115" i="1"/>
  <c r="O115" i="1"/>
  <c r="P115" i="1"/>
  <c r="V115" i="1"/>
  <c r="H116" i="1"/>
  <c r="J116" i="1"/>
  <c r="K116" i="1"/>
  <c r="L116" i="1"/>
  <c r="M116" i="1"/>
  <c r="N116" i="1"/>
  <c r="O116" i="1"/>
  <c r="P116" i="1"/>
  <c r="V116" i="1"/>
  <c r="H117" i="1"/>
  <c r="J117" i="1"/>
  <c r="K117" i="1"/>
  <c r="L117" i="1"/>
  <c r="M117" i="1"/>
  <c r="N117" i="1"/>
  <c r="O117" i="1"/>
  <c r="P117" i="1"/>
  <c r="V117" i="1"/>
  <c r="H118" i="1"/>
  <c r="J118" i="1"/>
  <c r="K118" i="1"/>
  <c r="L118" i="1"/>
  <c r="M118" i="1"/>
  <c r="N118" i="1"/>
  <c r="O118" i="1"/>
  <c r="P118" i="1"/>
  <c r="V118" i="1"/>
  <c r="H119" i="1"/>
  <c r="J119" i="1"/>
  <c r="K119" i="1"/>
  <c r="L119" i="1"/>
  <c r="M119" i="1"/>
  <c r="N119" i="1"/>
  <c r="O119" i="1"/>
  <c r="P119" i="1"/>
  <c r="V119" i="1"/>
  <c r="H120" i="1"/>
  <c r="J120" i="1"/>
  <c r="K120" i="1"/>
  <c r="L120" i="1"/>
  <c r="M120" i="1"/>
  <c r="N120" i="1"/>
  <c r="O120" i="1"/>
  <c r="P120" i="1"/>
  <c r="V120" i="1"/>
  <c r="H121" i="1"/>
  <c r="J121" i="1"/>
  <c r="K121" i="1"/>
  <c r="L121" i="1"/>
  <c r="M121" i="1"/>
  <c r="N121" i="1"/>
  <c r="O121" i="1"/>
  <c r="P121" i="1"/>
  <c r="V121" i="1"/>
  <c r="H122" i="1"/>
  <c r="J122" i="1"/>
  <c r="K122" i="1"/>
  <c r="L122" i="1"/>
  <c r="M122" i="1"/>
  <c r="N122" i="1"/>
  <c r="O122" i="1"/>
  <c r="P122" i="1"/>
  <c r="V122" i="1"/>
  <c r="V123" i="1"/>
  <c r="H11" i="1"/>
  <c r="J11" i="1"/>
  <c r="K11" i="1"/>
  <c r="L11" i="1"/>
  <c r="M11" i="1"/>
  <c r="N11" i="1"/>
  <c r="O11" i="1"/>
  <c r="P11" i="1"/>
  <c r="V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1" i="1"/>
  <c r="H4" i="1"/>
  <c r="H2" i="1"/>
  <c r="BB67" i="1"/>
  <c r="AX67" i="1"/>
  <c r="BC67" i="1"/>
  <c r="BD67" i="1"/>
  <c r="BB95" i="1"/>
  <c r="AX95" i="1"/>
  <c r="BC95" i="1"/>
  <c r="BD95" i="1"/>
  <c r="BB81" i="1"/>
  <c r="AX81" i="1"/>
  <c r="BC81" i="1"/>
  <c r="BD81" i="1"/>
  <c r="BB74" i="1"/>
  <c r="AX74" i="1"/>
  <c r="BC74" i="1"/>
  <c r="BD74" i="1"/>
  <c r="BB11" i="1"/>
  <c r="AX11" i="1"/>
  <c r="BC11" i="1"/>
  <c r="BD11" i="1"/>
  <c r="BB12" i="1"/>
  <c r="AX12" i="1"/>
  <c r="BC12" i="1"/>
  <c r="BD12" i="1"/>
  <c r="BB13" i="1"/>
  <c r="AX13" i="1"/>
  <c r="BC13" i="1"/>
  <c r="BD13" i="1"/>
  <c r="BB14" i="1"/>
  <c r="AX14" i="1"/>
  <c r="BC14" i="1"/>
  <c r="BD14" i="1"/>
  <c r="BB15" i="1"/>
  <c r="AX15" i="1"/>
  <c r="BC15" i="1"/>
  <c r="BD15" i="1"/>
  <c r="BB16" i="1"/>
  <c r="AX16" i="1"/>
  <c r="BC16" i="1"/>
  <c r="BD16" i="1"/>
  <c r="BB17" i="1"/>
  <c r="AX17" i="1"/>
  <c r="BC17" i="1"/>
  <c r="BD17" i="1"/>
  <c r="BB18" i="1"/>
  <c r="AX18" i="1"/>
  <c r="BC18" i="1"/>
  <c r="BD18" i="1"/>
  <c r="BB19" i="1"/>
  <c r="AX19" i="1"/>
  <c r="BC19" i="1"/>
  <c r="BD19" i="1"/>
  <c r="BB20" i="1"/>
  <c r="AX20" i="1"/>
  <c r="BC20" i="1"/>
  <c r="BD20" i="1"/>
  <c r="BB21" i="1"/>
  <c r="AX21" i="1"/>
  <c r="BC21" i="1"/>
  <c r="BD21" i="1"/>
  <c r="BB22" i="1"/>
  <c r="AX22" i="1"/>
  <c r="BC22" i="1"/>
  <c r="BD22" i="1"/>
  <c r="BB23" i="1"/>
  <c r="AX23" i="1"/>
  <c r="BC23" i="1"/>
  <c r="BD23" i="1"/>
  <c r="BB24" i="1"/>
  <c r="AX24" i="1"/>
  <c r="BC24" i="1"/>
  <c r="BD24" i="1"/>
  <c r="BB25" i="1"/>
  <c r="AX25" i="1"/>
  <c r="BC25" i="1"/>
  <c r="BD25" i="1"/>
  <c r="BB26" i="1"/>
  <c r="AX26" i="1"/>
  <c r="BC26" i="1"/>
  <c r="BD26" i="1"/>
  <c r="BB27" i="1"/>
  <c r="AX27" i="1"/>
  <c r="BC27" i="1"/>
  <c r="BD27" i="1"/>
  <c r="BB28" i="1"/>
  <c r="AX28" i="1"/>
  <c r="BC28" i="1"/>
  <c r="BD28" i="1"/>
  <c r="BB29" i="1"/>
  <c r="AX29" i="1"/>
  <c r="BC29" i="1"/>
  <c r="BD29" i="1"/>
  <c r="BB30" i="1"/>
  <c r="AX30" i="1"/>
  <c r="BC30" i="1"/>
  <c r="BD30" i="1"/>
  <c r="BB31" i="1"/>
  <c r="AX31" i="1"/>
  <c r="BC31" i="1"/>
  <c r="BD31" i="1"/>
  <c r="BB32" i="1"/>
  <c r="AX32" i="1"/>
  <c r="BC32" i="1"/>
  <c r="BD32" i="1"/>
  <c r="BB33" i="1"/>
  <c r="AX33" i="1"/>
  <c r="BC33" i="1"/>
  <c r="BD33" i="1"/>
  <c r="BB34" i="1"/>
  <c r="AX34" i="1"/>
  <c r="BC34" i="1"/>
  <c r="BD34" i="1"/>
  <c r="BB35" i="1"/>
  <c r="AX35" i="1"/>
  <c r="BC35" i="1"/>
  <c r="BD35" i="1"/>
  <c r="BB36" i="1"/>
  <c r="AX36" i="1"/>
  <c r="BC36" i="1"/>
  <c r="BD36" i="1"/>
  <c r="BB37" i="1"/>
  <c r="AX37" i="1"/>
  <c r="BC37" i="1"/>
  <c r="BD37" i="1"/>
  <c r="BB38" i="1"/>
  <c r="AX38" i="1"/>
  <c r="BC38" i="1"/>
  <c r="BD38" i="1"/>
  <c r="BB39" i="1"/>
  <c r="AX39" i="1"/>
  <c r="BC39" i="1"/>
  <c r="BD39" i="1"/>
  <c r="BB40" i="1"/>
  <c r="AX40" i="1"/>
  <c r="BC40" i="1"/>
  <c r="BD40" i="1"/>
  <c r="BB41" i="1"/>
  <c r="AX41" i="1"/>
  <c r="BC41" i="1"/>
  <c r="BD41" i="1"/>
  <c r="BB42" i="1"/>
  <c r="AX42" i="1"/>
  <c r="BC42" i="1"/>
  <c r="BD42" i="1"/>
  <c r="BB43" i="1"/>
  <c r="AX43" i="1"/>
  <c r="BC43" i="1"/>
  <c r="BD43" i="1"/>
  <c r="BB44" i="1"/>
  <c r="AX44" i="1"/>
  <c r="BC44" i="1"/>
  <c r="BD44" i="1"/>
  <c r="BB45" i="1"/>
  <c r="AX45" i="1"/>
  <c r="BC45" i="1"/>
  <c r="BD45" i="1"/>
  <c r="BB46" i="1"/>
  <c r="AX46" i="1"/>
  <c r="BC46" i="1"/>
  <c r="BD46" i="1"/>
  <c r="BB47" i="1"/>
  <c r="AX47" i="1"/>
  <c r="BC47" i="1"/>
  <c r="BD47" i="1"/>
  <c r="BB48" i="1"/>
  <c r="AX48" i="1"/>
  <c r="BC48" i="1"/>
  <c r="BD48" i="1"/>
  <c r="BB49" i="1"/>
  <c r="AX49" i="1"/>
  <c r="BC49" i="1"/>
  <c r="BD49" i="1"/>
  <c r="BB50" i="1"/>
  <c r="AX50" i="1"/>
  <c r="BC50" i="1"/>
  <c r="BD50" i="1"/>
  <c r="BB51" i="1"/>
  <c r="AX51" i="1"/>
  <c r="BC51" i="1"/>
  <c r="BD51" i="1"/>
  <c r="BB52" i="1"/>
  <c r="AX52" i="1"/>
  <c r="BC52" i="1"/>
  <c r="BD52" i="1"/>
  <c r="BB53" i="1"/>
  <c r="AX53" i="1"/>
  <c r="BC53" i="1"/>
  <c r="BD53" i="1"/>
  <c r="BB54" i="1"/>
  <c r="AX54" i="1"/>
  <c r="BC54" i="1"/>
  <c r="BD54" i="1"/>
  <c r="BB55" i="1"/>
  <c r="AX55" i="1"/>
  <c r="BC55" i="1"/>
  <c r="BD55" i="1"/>
  <c r="BB56" i="1"/>
  <c r="AX56" i="1"/>
  <c r="BC56" i="1"/>
  <c r="BD56" i="1"/>
  <c r="BB57" i="1"/>
  <c r="AX57" i="1"/>
  <c r="BC57" i="1"/>
  <c r="BD57" i="1"/>
  <c r="BB58" i="1"/>
  <c r="AX58" i="1"/>
  <c r="BC58" i="1"/>
  <c r="BD58" i="1"/>
  <c r="BB59" i="1"/>
  <c r="AX59" i="1"/>
  <c r="BC59" i="1"/>
  <c r="BD59" i="1"/>
  <c r="BB60" i="1"/>
  <c r="AX60" i="1"/>
  <c r="BC60" i="1"/>
  <c r="BD60" i="1"/>
  <c r="BB61" i="1"/>
  <c r="AX61" i="1"/>
  <c r="BC61" i="1"/>
  <c r="BD61" i="1"/>
  <c r="BB62" i="1"/>
  <c r="AX62" i="1"/>
  <c r="BC62" i="1"/>
  <c r="BD62" i="1"/>
  <c r="BB63" i="1"/>
  <c r="AX63" i="1"/>
  <c r="BC63" i="1"/>
  <c r="BD63" i="1"/>
  <c r="BB64" i="1"/>
  <c r="AX64" i="1"/>
  <c r="BC64" i="1"/>
  <c r="BD64" i="1"/>
  <c r="BB65" i="1"/>
  <c r="AX65" i="1"/>
  <c r="BC65" i="1"/>
  <c r="BD65" i="1"/>
  <c r="BB66" i="1"/>
  <c r="AX66" i="1"/>
  <c r="BC66" i="1"/>
  <c r="BD66" i="1"/>
  <c r="BB68" i="1"/>
  <c r="AX68" i="1"/>
  <c r="BC68" i="1"/>
  <c r="BD68" i="1"/>
  <c r="BB69" i="1"/>
  <c r="AX69" i="1"/>
  <c r="BC69" i="1"/>
  <c r="BD69" i="1"/>
  <c r="BB70" i="1"/>
  <c r="AX70" i="1"/>
  <c r="BC70" i="1"/>
  <c r="BD70" i="1"/>
  <c r="BB71" i="1"/>
  <c r="AX71" i="1"/>
  <c r="BC71" i="1"/>
  <c r="BD71" i="1"/>
  <c r="BB72" i="1"/>
  <c r="AX72" i="1"/>
  <c r="BC72" i="1"/>
  <c r="BD72" i="1"/>
  <c r="BB73" i="1"/>
  <c r="AX73" i="1"/>
  <c r="BC73" i="1"/>
  <c r="BD73" i="1"/>
  <c r="BB75" i="1"/>
  <c r="AX75" i="1"/>
  <c r="BC75" i="1"/>
  <c r="BD75" i="1"/>
  <c r="BB76" i="1"/>
  <c r="AX76" i="1"/>
  <c r="BC76" i="1"/>
  <c r="BD76" i="1"/>
  <c r="BB77" i="1"/>
  <c r="AX77" i="1"/>
  <c r="BC77" i="1"/>
  <c r="BD77" i="1"/>
  <c r="BB78" i="1"/>
  <c r="AX78" i="1"/>
  <c r="BC78" i="1"/>
  <c r="BD78" i="1"/>
  <c r="BB79" i="1"/>
  <c r="AX79" i="1"/>
  <c r="BC79" i="1"/>
  <c r="BD79" i="1"/>
  <c r="BB80" i="1"/>
  <c r="AX80" i="1"/>
  <c r="BC80" i="1"/>
  <c r="BD80" i="1"/>
  <c r="BB82" i="1"/>
  <c r="AX82" i="1"/>
  <c r="BC82" i="1"/>
  <c r="BD82" i="1"/>
  <c r="BB83" i="1"/>
  <c r="AX83" i="1"/>
  <c r="BC83" i="1"/>
  <c r="BD83" i="1"/>
  <c r="BB84" i="1"/>
  <c r="AX84" i="1"/>
  <c r="BC84" i="1"/>
  <c r="BD84" i="1"/>
  <c r="BB85" i="1"/>
  <c r="AX85" i="1"/>
  <c r="BC85" i="1"/>
  <c r="BD85" i="1"/>
  <c r="BB86" i="1"/>
  <c r="AX86" i="1"/>
  <c r="BC86" i="1"/>
  <c r="BD86" i="1"/>
  <c r="BB87" i="1"/>
  <c r="AX87" i="1"/>
  <c r="BC87" i="1"/>
  <c r="BD87" i="1"/>
  <c r="BB88" i="1"/>
  <c r="AX88" i="1"/>
  <c r="BC88" i="1"/>
  <c r="BD88" i="1"/>
  <c r="BB89" i="1"/>
  <c r="AX89" i="1"/>
  <c r="BC89" i="1"/>
  <c r="BD89" i="1"/>
  <c r="BB90" i="1"/>
  <c r="AX90" i="1"/>
  <c r="BC90" i="1"/>
  <c r="BD90" i="1"/>
  <c r="BB91" i="1"/>
  <c r="AX91" i="1"/>
  <c r="BC91" i="1"/>
  <c r="BD91" i="1"/>
  <c r="BB92" i="1"/>
  <c r="AX92" i="1"/>
  <c r="BC92" i="1"/>
  <c r="BD92" i="1"/>
  <c r="BB93" i="1"/>
  <c r="AX93" i="1"/>
  <c r="BC93" i="1"/>
  <c r="BD93" i="1"/>
  <c r="BB94" i="1"/>
  <c r="AX94" i="1"/>
  <c r="BC94" i="1"/>
  <c r="BD94" i="1"/>
  <c r="BB96" i="1"/>
  <c r="AX96" i="1"/>
  <c r="BC96" i="1"/>
  <c r="BD96" i="1"/>
  <c r="BB97" i="1"/>
  <c r="AX97" i="1"/>
  <c r="BC97" i="1"/>
  <c r="BD97" i="1"/>
  <c r="BB98" i="1"/>
  <c r="AX98" i="1"/>
  <c r="BC98" i="1"/>
  <c r="BD98" i="1"/>
  <c r="BB99" i="1"/>
  <c r="AX99" i="1"/>
  <c r="BC99" i="1"/>
  <c r="BD99" i="1"/>
  <c r="BB100" i="1"/>
  <c r="AX100" i="1"/>
  <c r="BC100" i="1"/>
  <c r="BD100" i="1"/>
  <c r="BB101" i="1"/>
  <c r="AX101" i="1"/>
  <c r="BC101" i="1"/>
  <c r="BD101" i="1"/>
  <c r="BB102" i="1"/>
  <c r="AX102" i="1"/>
  <c r="BC102" i="1"/>
  <c r="BD102" i="1"/>
  <c r="BB103" i="1"/>
  <c r="AX103" i="1"/>
  <c r="BC103" i="1"/>
  <c r="BD103" i="1"/>
  <c r="BB104" i="1"/>
  <c r="AX104" i="1"/>
  <c r="BC104" i="1"/>
  <c r="BD104" i="1"/>
  <c r="BB105" i="1"/>
  <c r="AX105" i="1"/>
  <c r="BC105" i="1"/>
  <c r="BD105" i="1"/>
  <c r="BB106" i="1"/>
  <c r="AX106" i="1"/>
  <c r="BC106" i="1"/>
  <c r="BD106" i="1"/>
  <c r="BB107" i="1"/>
  <c r="AX107" i="1"/>
  <c r="BC107" i="1"/>
  <c r="BD107" i="1"/>
  <c r="BB108" i="1"/>
  <c r="AX108" i="1"/>
  <c r="BC108" i="1"/>
  <c r="BD108" i="1"/>
  <c r="BB109" i="1"/>
  <c r="AX109" i="1"/>
  <c r="BC109" i="1"/>
  <c r="BD109" i="1"/>
  <c r="BB110" i="1"/>
  <c r="AX110" i="1"/>
  <c r="BC110" i="1"/>
  <c r="BD110" i="1"/>
  <c r="BB111" i="1"/>
  <c r="AX111" i="1"/>
  <c r="BC111" i="1"/>
  <c r="BD111" i="1"/>
  <c r="BB112" i="1"/>
  <c r="AX112" i="1"/>
  <c r="BC112" i="1"/>
  <c r="BD112" i="1"/>
  <c r="BB113" i="1"/>
  <c r="AX113" i="1"/>
  <c r="BC113" i="1"/>
  <c r="BD113" i="1"/>
  <c r="BB114" i="1"/>
  <c r="AX114" i="1"/>
  <c r="BC114" i="1"/>
  <c r="BD114" i="1"/>
  <c r="BB115" i="1"/>
  <c r="AX115" i="1"/>
  <c r="BC115" i="1"/>
  <c r="BD115" i="1"/>
  <c r="BB116" i="1"/>
  <c r="AX116" i="1"/>
  <c r="BC116" i="1"/>
  <c r="BD116" i="1"/>
  <c r="BB117" i="1"/>
  <c r="AX117" i="1"/>
  <c r="BC117" i="1"/>
  <c r="BD117" i="1"/>
  <c r="BB118" i="1"/>
  <c r="AX118" i="1"/>
  <c r="BC118" i="1"/>
  <c r="BD118" i="1"/>
  <c r="BB119" i="1"/>
  <c r="AX119" i="1"/>
  <c r="BC119" i="1"/>
  <c r="BD119" i="1"/>
  <c r="BB120" i="1"/>
  <c r="AX120" i="1"/>
  <c r="BC120" i="1"/>
  <c r="BD120" i="1"/>
  <c r="BB121" i="1"/>
  <c r="AX121" i="1"/>
  <c r="BC121" i="1"/>
  <c r="BD121" i="1"/>
  <c r="BB122" i="1"/>
  <c r="AX122" i="1"/>
  <c r="BC122" i="1"/>
  <c r="BD122" i="1"/>
  <c r="BB123" i="1"/>
  <c r="AX123" i="1"/>
  <c r="BC123" i="1"/>
  <c r="BD123" i="1"/>
  <c r="BD6" i="1"/>
  <c r="BH7" i="1"/>
  <c r="BH6" i="1"/>
  <c r="BD7" i="1"/>
  <c r="AO3" i="1"/>
  <c r="AO4" i="1"/>
  <c r="AO123" i="1"/>
  <c r="AQ123" i="1"/>
  <c r="AR123" i="1"/>
  <c r="AS123" i="1"/>
  <c r="AT123" i="1"/>
  <c r="AU123" i="1"/>
  <c r="AV123" i="1"/>
  <c r="AW123" i="1"/>
  <c r="AO67" i="1"/>
  <c r="AQ67" i="1"/>
  <c r="AR67" i="1"/>
  <c r="AS67" i="1"/>
  <c r="AT67" i="1"/>
  <c r="AU67" i="1"/>
  <c r="AV67" i="1"/>
  <c r="AW67" i="1"/>
  <c r="AO95" i="1"/>
  <c r="AQ95" i="1"/>
  <c r="AR95" i="1"/>
  <c r="AS95" i="1"/>
  <c r="AT95" i="1"/>
  <c r="AU95" i="1"/>
  <c r="AV95" i="1"/>
  <c r="AW95" i="1"/>
  <c r="AO81" i="1"/>
  <c r="AQ81" i="1"/>
  <c r="AR81" i="1"/>
  <c r="AS81" i="1"/>
  <c r="AT81" i="1"/>
  <c r="AU81" i="1"/>
  <c r="AV81" i="1"/>
  <c r="AW81" i="1"/>
  <c r="AO74" i="1"/>
  <c r="AQ74" i="1"/>
  <c r="AR74" i="1"/>
  <c r="AS74" i="1"/>
  <c r="AT74" i="1"/>
  <c r="AU74" i="1"/>
  <c r="AV74" i="1"/>
  <c r="AW74" i="1"/>
  <c r="AO11" i="1"/>
  <c r="AQ11" i="1"/>
  <c r="AR11" i="1"/>
  <c r="AS11" i="1"/>
  <c r="AT11" i="1"/>
  <c r="AU11" i="1"/>
  <c r="AV11" i="1"/>
  <c r="AW11" i="1"/>
  <c r="AO12" i="1"/>
  <c r="AQ12" i="1"/>
  <c r="AR12" i="1"/>
  <c r="AS12" i="1"/>
  <c r="AT12" i="1"/>
  <c r="AU12" i="1"/>
  <c r="AV12" i="1"/>
  <c r="AW12" i="1"/>
  <c r="AO13" i="1"/>
  <c r="AQ13" i="1"/>
  <c r="AR13" i="1"/>
  <c r="AS13" i="1"/>
  <c r="AT13" i="1"/>
  <c r="AU13" i="1"/>
  <c r="AV13" i="1"/>
  <c r="AW13" i="1"/>
  <c r="AO14" i="1"/>
  <c r="AQ14" i="1"/>
  <c r="AR14" i="1"/>
  <c r="AS14" i="1"/>
  <c r="AT14" i="1"/>
  <c r="AU14" i="1"/>
  <c r="AV14" i="1"/>
  <c r="AW14" i="1"/>
  <c r="AO15" i="1"/>
  <c r="AQ15" i="1"/>
  <c r="AR15" i="1"/>
  <c r="AS15" i="1"/>
  <c r="AT15" i="1"/>
  <c r="AU15" i="1"/>
  <c r="AV15" i="1"/>
  <c r="AW15" i="1"/>
  <c r="AO16" i="1"/>
  <c r="AQ16" i="1"/>
  <c r="AR16" i="1"/>
  <c r="AS16" i="1"/>
  <c r="AT16" i="1"/>
  <c r="AU16" i="1"/>
  <c r="AV16" i="1"/>
  <c r="AW16" i="1"/>
  <c r="AO17" i="1"/>
  <c r="AQ17" i="1"/>
  <c r="AR17" i="1"/>
  <c r="AS17" i="1"/>
  <c r="AT17" i="1"/>
  <c r="AU17" i="1"/>
  <c r="AV17" i="1"/>
  <c r="AW17" i="1"/>
  <c r="AO18" i="1"/>
  <c r="AQ18" i="1"/>
  <c r="AR18" i="1"/>
  <c r="AS18" i="1"/>
  <c r="AT18" i="1"/>
  <c r="AU18" i="1"/>
  <c r="AV18" i="1"/>
  <c r="AW18" i="1"/>
  <c r="AO19" i="1"/>
  <c r="AQ19" i="1"/>
  <c r="AR19" i="1"/>
  <c r="AS19" i="1"/>
  <c r="AT19" i="1"/>
  <c r="AU19" i="1"/>
  <c r="AV19" i="1"/>
  <c r="AW19" i="1"/>
  <c r="AO20" i="1"/>
  <c r="AQ20" i="1"/>
  <c r="AR20" i="1"/>
  <c r="AS20" i="1"/>
  <c r="AT20" i="1"/>
  <c r="AU20" i="1"/>
  <c r="AV20" i="1"/>
  <c r="AW20" i="1"/>
  <c r="AO21" i="1"/>
  <c r="AQ21" i="1"/>
  <c r="AR21" i="1"/>
  <c r="AS21" i="1"/>
  <c r="AT21" i="1"/>
  <c r="AU21" i="1"/>
  <c r="AV21" i="1"/>
  <c r="AW21" i="1"/>
  <c r="AO22" i="1"/>
  <c r="AQ22" i="1"/>
  <c r="AR22" i="1"/>
  <c r="AS22" i="1"/>
  <c r="AT22" i="1"/>
  <c r="AU22" i="1"/>
  <c r="AV22" i="1"/>
  <c r="AW22" i="1"/>
  <c r="AO23" i="1"/>
  <c r="AQ23" i="1"/>
  <c r="AR23" i="1"/>
  <c r="AS23" i="1"/>
  <c r="AT23" i="1"/>
  <c r="AU23" i="1"/>
  <c r="AV23" i="1"/>
  <c r="AW23" i="1"/>
  <c r="AO24" i="1"/>
  <c r="AQ24" i="1"/>
  <c r="AR24" i="1"/>
  <c r="AS24" i="1"/>
  <c r="AT24" i="1"/>
  <c r="AU24" i="1"/>
  <c r="AV24" i="1"/>
  <c r="AW24" i="1"/>
  <c r="AO25" i="1"/>
  <c r="AQ25" i="1"/>
  <c r="AR25" i="1"/>
  <c r="AS25" i="1"/>
  <c r="AT25" i="1"/>
  <c r="AU25" i="1"/>
  <c r="AV25" i="1"/>
  <c r="AW25" i="1"/>
  <c r="AO26" i="1"/>
  <c r="AQ26" i="1"/>
  <c r="AR26" i="1"/>
  <c r="AS26" i="1"/>
  <c r="AT26" i="1"/>
  <c r="AU26" i="1"/>
  <c r="AV26" i="1"/>
  <c r="AW26" i="1"/>
  <c r="AO27" i="1"/>
  <c r="AQ27" i="1"/>
  <c r="AR27" i="1"/>
  <c r="AS27" i="1"/>
  <c r="AT27" i="1"/>
  <c r="AU27" i="1"/>
  <c r="AV27" i="1"/>
  <c r="AW27" i="1"/>
  <c r="AO28" i="1"/>
  <c r="AQ28" i="1"/>
  <c r="AR28" i="1"/>
  <c r="AS28" i="1"/>
  <c r="AT28" i="1"/>
  <c r="AU28" i="1"/>
  <c r="AV28" i="1"/>
  <c r="AW28" i="1"/>
  <c r="AO29" i="1"/>
  <c r="AQ29" i="1"/>
  <c r="AR29" i="1"/>
  <c r="AS29" i="1"/>
  <c r="AT29" i="1"/>
  <c r="AU29" i="1"/>
  <c r="AV29" i="1"/>
  <c r="AW29" i="1"/>
  <c r="AO30" i="1"/>
  <c r="AQ30" i="1"/>
  <c r="AR30" i="1"/>
  <c r="AS30" i="1"/>
  <c r="AT30" i="1"/>
  <c r="AU30" i="1"/>
  <c r="AV30" i="1"/>
  <c r="AW30" i="1"/>
  <c r="AO31" i="1"/>
  <c r="AQ31" i="1"/>
  <c r="AR31" i="1"/>
  <c r="AS31" i="1"/>
  <c r="AT31" i="1"/>
  <c r="AU31" i="1"/>
  <c r="AV31" i="1"/>
  <c r="AW31" i="1"/>
  <c r="AO32" i="1"/>
  <c r="AQ32" i="1"/>
  <c r="AR32" i="1"/>
  <c r="AS32" i="1"/>
  <c r="AT32" i="1"/>
  <c r="AU32" i="1"/>
  <c r="AV32" i="1"/>
  <c r="AW32" i="1"/>
  <c r="AO33" i="1"/>
  <c r="AQ33" i="1"/>
  <c r="AR33" i="1"/>
  <c r="AS33" i="1"/>
  <c r="AT33" i="1"/>
  <c r="AU33" i="1"/>
  <c r="AV33" i="1"/>
  <c r="AW33" i="1"/>
  <c r="AO34" i="1"/>
  <c r="AQ34" i="1"/>
  <c r="AR34" i="1"/>
  <c r="AS34" i="1"/>
  <c r="AT34" i="1"/>
  <c r="AU34" i="1"/>
  <c r="AV34" i="1"/>
  <c r="AW34" i="1"/>
  <c r="AO35" i="1"/>
  <c r="AQ35" i="1"/>
  <c r="AR35" i="1"/>
  <c r="AS35" i="1"/>
  <c r="AT35" i="1"/>
  <c r="AU35" i="1"/>
  <c r="AV35" i="1"/>
  <c r="AW35" i="1"/>
  <c r="AO36" i="1"/>
  <c r="AQ36" i="1"/>
  <c r="AR36" i="1"/>
  <c r="AS36" i="1"/>
  <c r="AT36" i="1"/>
  <c r="AU36" i="1"/>
  <c r="AV36" i="1"/>
  <c r="AW36" i="1"/>
  <c r="AO37" i="1"/>
  <c r="AQ37" i="1"/>
  <c r="AR37" i="1"/>
  <c r="AS37" i="1"/>
  <c r="AT37" i="1"/>
  <c r="AU37" i="1"/>
  <c r="AV37" i="1"/>
  <c r="AW37" i="1"/>
  <c r="AO38" i="1"/>
  <c r="AQ38" i="1"/>
  <c r="AR38" i="1"/>
  <c r="AS38" i="1"/>
  <c r="AT38" i="1"/>
  <c r="AU38" i="1"/>
  <c r="AV38" i="1"/>
  <c r="AW38" i="1"/>
  <c r="AO39" i="1"/>
  <c r="AQ39" i="1"/>
  <c r="AR39" i="1"/>
  <c r="AS39" i="1"/>
  <c r="AT39" i="1"/>
  <c r="AU39" i="1"/>
  <c r="AV39" i="1"/>
  <c r="AW39" i="1"/>
  <c r="AO40" i="1"/>
  <c r="AQ40" i="1"/>
  <c r="AR40" i="1"/>
  <c r="AS40" i="1"/>
  <c r="AT40" i="1"/>
  <c r="AU40" i="1"/>
  <c r="AV40" i="1"/>
  <c r="AW40" i="1"/>
  <c r="AO41" i="1"/>
  <c r="AQ41" i="1"/>
  <c r="AR41" i="1"/>
  <c r="AS41" i="1"/>
  <c r="AT41" i="1"/>
  <c r="AU41" i="1"/>
  <c r="AV41" i="1"/>
  <c r="AW41" i="1"/>
  <c r="AO42" i="1"/>
  <c r="AQ42" i="1"/>
  <c r="AR42" i="1"/>
  <c r="AS42" i="1"/>
  <c r="AT42" i="1"/>
  <c r="AU42" i="1"/>
  <c r="AV42" i="1"/>
  <c r="AW42" i="1"/>
  <c r="AO43" i="1"/>
  <c r="AQ43" i="1"/>
  <c r="AR43" i="1"/>
  <c r="AS43" i="1"/>
  <c r="AT43" i="1"/>
  <c r="AU43" i="1"/>
  <c r="AV43" i="1"/>
  <c r="AW43" i="1"/>
  <c r="AO44" i="1"/>
  <c r="AQ44" i="1"/>
  <c r="AR44" i="1"/>
  <c r="AS44" i="1"/>
  <c r="AT44" i="1"/>
  <c r="AU44" i="1"/>
  <c r="AV44" i="1"/>
  <c r="AW44" i="1"/>
  <c r="AO45" i="1"/>
  <c r="AQ45" i="1"/>
  <c r="AR45" i="1"/>
  <c r="AS45" i="1"/>
  <c r="AT45" i="1"/>
  <c r="AU45" i="1"/>
  <c r="AV45" i="1"/>
  <c r="AW45" i="1"/>
  <c r="AO46" i="1"/>
  <c r="AQ46" i="1"/>
  <c r="AR46" i="1"/>
  <c r="AS46" i="1"/>
  <c r="AT46" i="1"/>
  <c r="AU46" i="1"/>
  <c r="AV46" i="1"/>
  <c r="AW46" i="1"/>
  <c r="AO47" i="1"/>
  <c r="AQ47" i="1"/>
  <c r="AR47" i="1"/>
  <c r="AS47" i="1"/>
  <c r="AT47" i="1"/>
  <c r="AU47" i="1"/>
  <c r="AV47" i="1"/>
  <c r="AW47" i="1"/>
  <c r="AO48" i="1"/>
  <c r="AQ48" i="1"/>
  <c r="AR48" i="1"/>
  <c r="AS48" i="1"/>
  <c r="AT48" i="1"/>
  <c r="AU48" i="1"/>
  <c r="AV48" i="1"/>
  <c r="AW48" i="1"/>
  <c r="AO49" i="1"/>
  <c r="AQ49" i="1"/>
  <c r="AR49" i="1"/>
  <c r="AS49" i="1"/>
  <c r="AT49" i="1"/>
  <c r="AU49" i="1"/>
  <c r="AV49" i="1"/>
  <c r="AW49" i="1"/>
  <c r="AO50" i="1"/>
  <c r="AQ50" i="1"/>
  <c r="AR50" i="1"/>
  <c r="AS50" i="1"/>
  <c r="AT50" i="1"/>
  <c r="AU50" i="1"/>
  <c r="AV50" i="1"/>
  <c r="AW50" i="1"/>
  <c r="AO51" i="1"/>
  <c r="AQ51" i="1"/>
  <c r="AR51" i="1"/>
  <c r="AS51" i="1"/>
  <c r="AT51" i="1"/>
  <c r="AU51" i="1"/>
  <c r="AV51" i="1"/>
  <c r="AW51" i="1"/>
  <c r="AO52" i="1"/>
  <c r="AQ52" i="1"/>
  <c r="AR52" i="1"/>
  <c r="AS52" i="1"/>
  <c r="AT52" i="1"/>
  <c r="AU52" i="1"/>
  <c r="AV52" i="1"/>
  <c r="AW52" i="1"/>
  <c r="AO53" i="1"/>
  <c r="AQ53" i="1"/>
  <c r="AR53" i="1"/>
  <c r="AS53" i="1"/>
  <c r="AT53" i="1"/>
  <c r="AU53" i="1"/>
  <c r="AV53" i="1"/>
  <c r="AW53" i="1"/>
  <c r="AO54" i="1"/>
  <c r="AQ54" i="1"/>
  <c r="AR54" i="1"/>
  <c r="AS54" i="1"/>
  <c r="AT54" i="1"/>
  <c r="AU54" i="1"/>
  <c r="AV54" i="1"/>
  <c r="AW54" i="1"/>
  <c r="AO55" i="1"/>
  <c r="AQ55" i="1"/>
  <c r="AR55" i="1"/>
  <c r="AS55" i="1"/>
  <c r="AT55" i="1"/>
  <c r="AU55" i="1"/>
  <c r="AV55" i="1"/>
  <c r="AW55" i="1"/>
  <c r="AO56" i="1"/>
  <c r="AQ56" i="1"/>
  <c r="AR56" i="1"/>
  <c r="AS56" i="1"/>
  <c r="AT56" i="1"/>
  <c r="AU56" i="1"/>
  <c r="AV56" i="1"/>
  <c r="AW56" i="1"/>
  <c r="AO57" i="1"/>
  <c r="AQ57" i="1"/>
  <c r="AR57" i="1"/>
  <c r="AS57" i="1"/>
  <c r="AT57" i="1"/>
  <c r="AU57" i="1"/>
  <c r="AV57" i="1"/>
  <c r="AW57" i="1"/>
  <c r="AO58" i="1"/>
  <c r="AQ58" i="1"/>
  <c r="AR58" i="1"/>
  <c r="AS58" i="1"/>
  <c r="AT58" i="1"/>
  <c r="AU58" i="1"/>
  <c r="AV58" i="1"/>
  <c r="AW58" i="1"/>
  <c r="AO59" i="1"/>
  <c r="AQ59" i="1"/>
  <c r="AR59" i="1"/>
  <c r="AS59" i="1"/>
  <c r="AT59" i="1"/>
  <c r="AU59" i="1"/>
  <c r="AV59" i="1"/>
  <c r="AW59" i="1"/>
  <c r="AO60" i="1"/>
  <c r="AQ60" i="1"/>
  <c r="AR60" i="1"/>
  <c r="AS60" i="1"/>
  <c r="AT60" i="1"/>
  <c r="AU60" i="1"/>
  <c r="AV60" i="1"/>
  <c r="AW60" i="1"/>
  <c r="AO61" i="1"/>
  <c r="AQ61" i="1"/>
  <c r="AR61" i="1"/>
  <c r="AS61" i="1"/>
  <c r="AT61" i="1"/>
  <c r="AU61" i="1"/>
  <c r="AV61" i="1"/>
  <c r="AW61" i="1"/>
  <c r="AO62" i="1"/>
  <c r="AQ62" i="1"/>
  <c r="AR62" i="1"/>
  <c r="AS62" i="1"/>
  <c r="AT62" i="1"/>
  <c r="AU62" i="1"/>
  <c r="AV62" i="1"/>
  <c r="AW62" i="1"/>
  <c r="AO63" i="1"/>
  <c r="AQ63" i="1"/>
  <c r="AR63" i="1"/>
  <c r="AS63" i="1"/>
  <c r="AT63" i="1"/>
  <c r="AU63" i="1"/>
  <c r="AV63" i="1"/>
  <c r="AW63" i="1"/>
  <c r="AO64" i="1"/>
  <c r="AQ64" i="1"/>
  <c r="AR64" i="1"/>
  <c r="AS64" i="1"/>
  <c r="AT64" i="1"/>
  <c r="AU64" i="1"/>
  <c r="AV64" i="1"/>
  <c r="AW64" i="1"/>
  <c r="AO65" i="1"/>
  <c r="AQ65" i="1"/>
  <c r="AR65" i="1"/>
  <c r="AS65" i="1"/>
  <c r="AT65" i="1"/>
  <c r="AU65" i="1"/>
  <c r="AV65" i="1"/>
  <c r="AW65" i="1"/>
  <c r="AO66" i="1"/>
  <c r="AQ66" i="1"/>
  <c r="AR66" i="1"/>
  <c r="AS66" i="1"/>
  <c r="AT66" i="1"/>
  <c r="AU66" i="1"/>
  <c r="AV66" i="1"/>
  <c r="AW66" i="1"/>
  <c r="AO68" i="1"/>
  <c r="AQ68" i="1"/>
  <c r="AR68" i="1"/>
  <c r="AS68" i="1"/>
  <c r="AT68" i="1"/>
  <c r="AU68" i="1"/>
  <c r="AV68" i="1"/>
  <c r="AW68" i="1"/>
  <c r="AO69" i="1"/>
  <c r="AQ69" i="1"/>
  <c r="AR69" i="1"/>
  <c r="AS69" i="1"/>
  <c r="AT69" i="1"/>
  <c r="AU69" i="1"/>
  <c r="AV69" i="1"/>
  <c r="AW69" i="1"/>
  <c r="AO70" i="1"/>
  <c r="AQ70" i="1"/>
  <c r="AR70" i="1"/>
  <c r="AS70" i="1"/>
  <c r="AT70" i="1"/>
  <c r="AU70" i="1"/>
  <c r="AV70" i="1"/>
  <c r="AW70" i="1"/>
  <c r="AO71" i="1"/>
  <c r="AQ71" i="1"/>
  <c r="AR71" i="1"/>
  <c r="AS71" i="1"/>
  <c r="AT71" i="1"/>
  <c r="AU71" i="1"/>
  <c r="AV71" i="1"/>
  <c r="AW71" i="1"/>
  <c r="AO72" i="1"/>
  <c r="AQ72" i="1"/>
  <c r="AR72" i="1"/>
  <c r="AS72" i="1"/>
  <c r="AT72" i="1"/>
  <c r="AU72" i="1"/>
  <c r="AV72" i="1"/>
  <c r="AW72" i="1"/>
  <c r="AO73" i="1"/>
  <c r="AQ73" i="1"/>
  <c r="AR73" i="1"/>
  <c r="AS73" i="1"/>
  <c r="AT73" i="1"/>
  <c r="AU73" i="1"/>
  <c r="AV73" i="1"/>
  <c r="AW73" i="1"/>
  <c r="AO75" i="1"/>
  <c r="AQ75" i="1"/>
  <c r="AR75" i="1"/>
  <c r="AS75" i="1"/>
  <c r="AT75" i="1"/>
  <c r="AU75" i="1"/>
  <c r="AV75" i="1"/>
  <c r="AW75" i="1"/>
  <c r="AO76" i="1"/>
  <c r="AQ76" i="1"/>
  <c r="AR76" i="1"/>
  <c r="AS76" i="1"/>
  <c r="AT76" i="1"/>
  <c r="AU76" i="1"/>
  <c r="AV76" i="1"/>
  <c r="AW76" i="1"/>
  <c r="AO77" i="1"/>
  <c r="AQ77" i="1"/>
  <c r="AR77" i="1"/>
  <c r="AS77" i="1"/>
  <c r="AT77" i="1"/>
  <c r="AU77" i="1"/>
  <c r="AV77" i="1"/>
  <c r="AW77" i="1"/>
  <c r="AO78" i="1"/>
  <c r="AQ78" i="1"/>
  <c r="AR78" i="1"/>
  <c r="AS78" i="1"/>
  <c r="AT78" i="1"/>
  <c r="AU78" i="1"/>
  <c r="AV78" i="1"/>
  <c r="AW78" i="1"/>
  <c r="AO79" i="1"/>
  <c r="AQ79" i="1"/>
  <c r="AR79" i="1"/>
  <c r="AS79" i="1"/>
  <c r="AT79" i="1"/>
  <c r="AU79" i="1"/>
  <c r="AV79" i="1"/>
  <c r="AW79" i="1"/>
  <c r="AO80" i="1"/>
  <c r="AQ80" i="1"/>
  <c r="AR80" i="1"/>
  <c r="AS80" i="1"/>
  <c r="AT80" i="1"/>
  <c r="AU80" i="1"/>
  <c r="AV80" i="1"/>
  <c r="AW80" i="1"/>
  <c r="AO82" i="1"/>
  <c r="AQ82" i="1"/>
  <c r="AR82" i="1"/>
  <c r="AS82" i="1"/>
  <c r="AT82" i="1"/>
  <c r="AU82" i="1"/>
  <c r="AV82" i="1"/>
  <c r="AW82" i="1"/>
  <c r="AO83" i="1"/>
  <c r="AQ83" i="1"/>
  <c r="AR83" i="1"/>
  <c r="AS83" i="1"/>
  <c r="AT83" i="1"/>
  <c r="AU83" i="1"/>
  <c r="AV83" i="1"/>
  <c r="AW83" i="1"/>
  <c r="AO84" i="1"/>
  <c r="AQ84" i="1"/>
  <c r="AR84" i="1"/>
  <c r="AS84" i="1"/>
  <c r="AT84" i="1"/>
  <c r="AU84" i="1"/>
  <c r="AV84" i="1"/>
  <c r="AW84" i="1"/>
  <c r="AO85" i="1"/>
  <c r="AQ85" i="1"/>
  <c r="AR85" i="1"/>
  <c r="AS85" i="1"/>
  <c r="AT85" i="1"/>
  <c r="AU85" i="1"/>
  <c r="AV85" i="1"/>
  <c r="AW85" i="1"/>
  <c r="AO86" i="1"/>
  <c r="AQ86" i="1"/>
  <c r="AR86" i="1"/>
  <c r="AS86" i="1"/>
  <c r="AT86" i="1"/>
  <c r="AU86" i="1"/>
  <c r="AV86" i="1"/>
  <c r="AW86" i="1"/>
  <c r="AO87" i="1"/>
  <c r="AQ87" i="1"/>
  <c r="AR87" i="1"/>
  <c r="AS87" i="1"/>
  <c r="AT87" i="1"/>
  <c r="AU87" i="1"/>
  <c r="AV87" i="1"/>
  <c r="AW87" i="1"/>
  <c r="AO88" i="1"/>
  <c r="AQ88" i="1"/>
  <c r="AR88" i="1"/>
  <c r="AS88" i="1"/>
  <c r="AT88" i="1"/>
  <c r="AU88" i="1"/>
  <c r="AV88" i="1"/>
  <c r="AW88" i="1"/>
  <c r="AO89" i="1"/>
  <c r="AQ89" i="1"/>
  <c r="AR89" i="1"/>
  <c r="AS89" i="1"/>
  <c r="AT89" i="1"/>
  <c r="AU89" i="1"/>
  <c r="AV89" i="1"/>
  <c r="AW89" i="1"/>
  <c r="AO90" i="1"/>
  <c r="AQ90" i="1"/>
  <c r="AR90" i="1"/>
  <c r="AS90" i="1"/>
  <c r="AT90" i="1"/>
  <c r="AU90" i="1"/>
  <c r="AV90" i="1"/>
  <c r="AW90" i="1"/>
  <c r="AO91" i="1"/>
  <c r="AQ91" i="1"/>
  <c r="AR91" i="1"/>
  <c r="AS91" i="1"/>
  <c r="AT91" i="1"/>
  <c r="AU91" i="1"/>
  <c r="AV91" i="1"/>
  <c r="AW91" i="1"/>
  <c r="AO92" i="1"/>
  <c r="AQ92" i="1"/>
  <c r="AR92" i="1"/>
  <c r="AS92" i="1"/>
  <c r="AT92" i="1"/>
  <c r="AU92" i="1"/>
  <c r="AV92" i="1"/>
  <c r="AW92" i="1"/>
  <c r="AO93" i="1"/>
  <c r="AQ93" i="1"/>
  <c r="AR93" i="1"/>
  <c r="AS93" i="1"/>
  <c r="AT93" i="1"/>
  <c r="AU93" i="1"/>
  <c r="AV93" i="1"/>
  <c r="AW93" i="1"/>
  <c r="AO94" i="1"/>
  <c r="AQ94" i="1"/>
  <c r="AR94" i="1"/>
  <c r="AS94" i="1"/>
  <c r="AT94" i="1"/>
  <c r="AU94" i="1"/>
  <c r="AV94" i="1"/>
  <c r="AW94" i="1"/>
  <c r="AO96" i="1"/>
  <c r="AQ96" i="1"/>
  <c r="AR96" i="1"/>
  <c r="AS96" i="1"/>
  <c r="AT96" i="1"/>
  <c r="AU96" i="1"/>
  <c r="AV96" i="1"/>
  <c r="AW96" i="1"/>
  <c r="AO97" i="1"/>
  <c r="AQ97" i="1"/>
  <c r="AR97" i="1"/>
  <c r="AS97" i="1"/>
  <c r="AT97" i="1"/>
  <c r="AU97" i="1"/>
  <c r="AV97" i="1"/>
  <c r="AW97" i="1"/>
  <c r="AO98" i="1"/>
  <c r="AQ98" i="1"/>
  <c r="AR98" i="1"/>
  <c r="AS98" i="1"/>
  <c r="AT98" i="1"/>
  <c r="AU98" i="1"/>
  <c r="AV98" i="1"/>
  <c r="AW98" i="1"/>
  <c r="AO99" i="1"/>
  <c r="AQ99" i="1"/>
  <c r="AR99" i="1"/>
  <c r="AS99" i="1"/>
  <c r="AT99" i="1"/>
  <c r="AU99" i="1"/>
  <c r="AV99" i="1"/>
  <c r="AW99" i="1"/>
  <c r="AO100" i="1"/>
  <c r="AQ100" i="1"/>
  <c r="AR100" i="1"/>
  <c r="AS100" i="1"/>
  <c r="AT100" i="1"/>
  <c r="AU100" i="1"/>
  <c r="AV100" i="1"/>
  <c r="AW100" i="1"/>
  <c r="AO101" i="1"/>
  <c r="AQ101" i="1"/>
  <c r="AR101" i="1"/>
  <c r="AS101" i="1"/>
  <c r="AT101" i="1"/>
  <c r="AU101" i="1"/>
  <c r="AV101" i="1"/>
  <c r="AW101" i="1"/>
  <c r="AO102" i="1"/>
  <c r="AQ102" i="1"/>
  <c r="AR102" i="1"/>
  <c r="AS102" i="1"/>
  <c r="AT102" i="1"/>
  <c r="AU102" i="1"/>
  <c r="AV102" i="1"/>
  <c r="AW102" i="1"/>
  <c r="AO103" i="1"/>
  <c r="AQ103" i="1"/>
  <c r="AR103" i="1"/>
  <c r="AS103" i="1"/>
  <c r="AT103" i="1"/>
  <c r="AU103" i="1"/>
  <c r="AV103" i="1"/>
  <c r="AW103" i="1"/>
  <c r="AO104" i="1"/>
  <c r="AQ104" i="1"/>
  <c r="AR104" i="1"/>
  <c r="AS104" i="1"/>
  <c r="AT104" i="1"/>
  <c r="AU104" i="1"/>
  <c r="AV104" i="1"/>
  <c r="AW104" i="1"/>
  <c r="AO105" i="1"/>
  <c r="AQ105" i="1"/>
  <c r="AR105" i="1"/>
  <c r="AS105" i="1"/>
  <c r="AT105" i="1"/>
  <c r="AU105" i="1"/>
  <c r="AV105" i="1"/>
  <c r="AW105" i="1"/>
  <c r="AO106" i="1"/>
  <c r="AQ106" i="1"/>
  <c r="AR106" i="1"/>
  <c r="AS106" i="1"/>
  <c r="AT106" i="1"/>
  <c r="AU106" i="1"/>
  <c r="AV106" i="1"/>
  <c r="AW106" i="1"/>
  <c r="AO107" i="1"/>
  <c r="AQ107" i="1"/>
  <c r="AR107" i="1"/>
  <c r="AS107" i="1"/>
  <c r="AT107" i="1"/>
  <c r="AU107" i="1"/>
  <c r="AV107" i="1"/>
  <c r="AW107" i="1"/>
  <c r="AO108" i="1"/>
  <c r="AQ108" i="1"/>
  <c r="AR108" i="1"/>
  <c r="AS108" i="1"/>
  <c r="AT108" i="1"/>
  <c r="AU108" i="1"/>
  <c r="AV108" i="1"/>
  <c r="AW108" i="1"/>
  <c r="AO109" i="1"/>
  <c r="AQ109" i="1"/>
  <c r="AR109" i="1"/>
  <c r="AS109" i="1"/>
  <c r="AT109" i="1"/>
  <c r="AU109" i="1"/>
  <c r="AV109" i="1"/>
  <c r="AW109" i="1"/>
  <c r="AO110" i="1"/>
  <c r="AQ110" i="1"/>
  <c r="AR110" i="1"/>
  <c r="AS110" i="1"/>
  <c r="AT110" i="1"/>
  <c r="AU110" i="1"/>
  <c r="AV110" i="1"/>
  <c r="AW110" i="1"/>
  <c r="AO111" i="1"/>
  <c r="AQ111" i="1"/>
  <c r="AR111" i="1"/>
  <c r="AS111" i="1"/>
  <c r="AT111" i="1"/>
  <c r="AU111" i="1"/>
  <c r="AV111" i="1"/>
  <c r="AW111" i="1"/>
  <c r="AO112" i="1"/>
  <c r="AQ112" i="1"/>
  <c r="AR112" i="1"/>
  <c r="AS112" i="1"/>
  <c r="AT112" i="1"/>
  <c r="AU112" i="1"/>
  <c r="AV112" i="1"/>
  <c r="AW112" i="1"/>
  <c r="AO113" i="1"/>
  <c r="AQ113" i="1"/>
  <c r="AR113" i="1"/>
  <c r="AS113" i="1"/>
  <c r="AT113" i="1"/>
  <c r="AU113" i="1"/>
  <c r="AV113" i="1"/>
  <c r="AW113" i="1"/>
  <c r="AO114" i="1"/>
  <c r="AQ114" i="1"/>
  <c r="AR114" i="1"/>
  <c r="AS114" i="1"/>
  <c r="AT114" i="1"/>
  <c r="AU114" i="1"/>
  <c r="AV114" i="1"/>
  <c r="AW114" i="1"/>
  <c r="AO115" i="1"/>
  <c r="AQ115" i="1"/>
  <c r="AR115" i="1"/>
  <c r="AS115" i="1"/>
  <c r="AT115" i="1"/>
  <c r="AU115" i="1"/>
  <c r="AV115" i="1"/>
  <c r="AW115" i="1"/>
  <c r="AO116" i="1"/>
  <c r="AQ116" i="1"/>
  <c r="AR116" i="1"/>
  <c r="AS116" i="1"/>
  <c r="AT116" i="1"/>
  <c r="AU116" i="1"/>
  <c r="AV116" i="1"/>
  <c r="AW116" i="1"/>
  <c r="AO117" i="1"/>
  <c r="AQ117" i="1"/>
  <c r="AR117" i="1"/>
  <c r="AS117" i="1"/>
  <c r="AT117" i="1"/>
  <c r="AU117" i="1"/>
  <c r="AV117" i="1"/>
  <c r="AW117" i="1"/>
  <c r="AO118" i="1"/>
  <c r="AQ118" i="1"/>
  <c r="AR118" i="1"/>
  <c r="AS118" i="1"/>
  <c r="AT118" i="1"/>
  <c r="AU118" i="1"/>
  <c r="AV118" i="1"/>
  <c r="AW118" i="1"/>
  <c r="AO119" i="1"/>
  <c r="AQ119" i="1"/>
  <c r="AR119" i="1"/>
  <c r="AS119" i="1"/>
  <c r="AT119" i="1"/>
  <c r="AU119" i="1"/>
  <c r="AV119" i="1"/>
  <c r="AW119" i="1"/>
  <c r="AO120" i="1"/>
  <c r="AQ120" i="1"/>
  <c r="AR120" i="1"/>
  <c r="AS120" i="1"/>
  <c r="AT120" i="1"/>
  <c r="AU120" i="1"/>
  <c r="AV120" i="1"/>
  <c r="AW120" i="1"/>
  <c r="AO121" i="1"/>
  <c r="AQ121" i="1"/>
  <c r="AR121" i="1"/>
  <c r="AS121" i="1"/>
  <c r="AT121" i="1"/>
  <c r="AU121" i="1"/>
  <c r="AV121" i="1"/>
  <c r="AW121" i="1"/>
  <c r="AO122" i="1"/>
  <c r="AQ122" i="1"/>
  <c r="AR122" i="1"/>
  <c r="AS122" i="1"/>
  <c r="AT122" i="1"/>
  <c r="AU122" i="1"/>
  <c r="AV122" i="1"/>
  <c r="AW122" i="1"/>
  <c r="AY11" i="1"/>
  <c r="AZ11" i="1"/>
  <c r="AY12" i="1"/>
  <c r="AZ12" i="1"/>
  <c r="AY13" i="1"/>
  <c r="AZ13" i="1"/>
  <c r="AY14" i="1"/>
  <c r="AZ14" i="1"/>
  <c r="AY15" i="1"/>
  <c r="AZ15" i="1"/>
  <c r="AY16" i="1"/>
  <c r="AZ16" i="1"/>
  <c r="AY17" i="1"/>
  <c r="AZ17" i="1"/>
  <c r="AY18" i="1"/>
  <c r="AZ18" i="1"/>
  <c r="AY19" i="1"/>
  <c r="AZ19" i="1"/>
  <c r="AY20" i="1"/>
  <c r="AZ20" i="1"/>
  <c r="AY21" i="1"/>
  <c r="AZ21" i="1"/>
  <c r="AY22" i="1"/>
  <c r="AZ22" i="1"/>
  <c r="AY23" i="1"/>
  <c r="AZ23" i="1"/>
  <c r="AY24" i="1"/>
  <c r="AZ24" i="1"/>
  <c r="AY25" i="1"/>
  <c r="AZ25" i="1"/>
  <c r="AY26" i="1"/>
  <c r="AZ26" i="1"/>
  <c r="AY27" i="1"/>
  <c r="AZ27" i="1"/>
  <c r="AY28" i="1"/>
  <c r="AZ28" i="1"/>
  <c r="AY29" i="1"/>
  <c r="AZ29" i="1"/>
  <c r="AY30" i="1"/>
  <c r="AZ30" i="1"/>
  <c r="AY31" i="1"/>
  <c r="AZ31" i="1"/>
  <c r="AY32" i="1"/>
  <c r="AZ32" i="1"/>
  <c r="AY33" i="1"/>
  <c r="AZ33" i="1"/>
  <c r="AY34" i="1"/>
  <c r="AZ34" i="1"/>
  <c r="AY35" i="1"/>
  <c r="AZ35" i="1"/>
  <c r="AY36" i="1"/>
  <c r="AZ36" i="1"/>
  <c r="AY37" i="1"/>
  <c r="AZ37" i="1"/>
  <c r="AY38" i="1"/>
  <c r="AZ38" i="1"/>
  <c r="AY39" i="1"/>
  <c r="AZ39" i="1"/>
  <c r="AY40" i="1"/>
  <c r="AZ40" i="1"/>
  <c r="AY41" i="1"/>
  <c r="AZ41" i="1"/>
  <c r="AY42" i="1"/>
  <c r="AZ42" i="1"/>
  <c r="AY43" i="1"/>
  <c r="AZ43" i="1"/>
  <c r="AY44" i="1"/>
  <c r="AZ44" i="1"/>
  <c r="AY45" i="1"/>
  <c r="AZ45" i="1"/>
  <c r="AY46" i="1"/>
  <c r="AZ46" i="1"/>
  <c r="AY47" i="1"/>
  <c r="AZ47" i="1"/>
  <c r="AY48" i="1"/>
  <c r="AZ48" i="1"/>
  <c r="AY49" i="1"/>
  <c r="AZ49" i="1"/>
  <c r="AY50" i="1"/>
  <c r="AZ50" i="1"/>
  <c r="AY51" i="1"/>
  <c r="AZ51" i="1"/>
  <c r="AY52" i="1"/>
  <c r="AZ52" i="1"/>
  <c r="AY53" i="1"/>
  <c r="AZ53" i="1"/>
  <c r="AY54" i="1"/>
  <c r="AZ54" i="1"/>
  <c r="AY55" i="1"/>
  <c r="AZ55" i="1"/>
  <c r="AY56" i="1"/>
  <c r="AZ56" i="1"/>
  <c r="AY57" i="1"/>
  <c r="AZ57" i="1"/>
  <c r="AY58" i="1"/>
  <c r="AZ58" i="1"/>
  <c r="AY59" i="1"/>
  <c r="AZ59" i="1"/>
  <c r="AY60" i="1"/>
  <c r="AZ60" i="1"/>
  <c r="AY61" i="1"/>
  <c r="AZ61" i="1"/>
  <c r="AY62" i="1"/>
  <c r="AZ62" i="1"/>
  <c r="AY63" i="1"/>
  <c r="AZ63" i="1"/>
  <c r="AY64" i="1"/>
  <c r="AZ64" i="1"/>
  <c r="AY65" i="1"/>
  <c r="AZ65" i="1"/>
  <c r="AY66" i="1"/>
  <c r="AZ66" i="1"/>
  <c r="AY67" i="1"/>
  <c r="AZ67" i="1"/>
  <c r="AY68" i="1"/>
  <c r="AZ68" i="1"/>
  <c r="AY69" i="1"/>
  <c r="AZ69" i="1"/>
  <c r="AY70" i="1"/>
  <c r="AZ70" i="1"/>
  <c r="AY71" i="1"/>
  <c r="AZ71" i="1"/>
  <c r="AY72" i="1"/>
  <c r="AZ72" i="1"/>
  <c r="AY73" i="1"/>
  <c r="AZ73" i="1"/>
  <c r="AY74" i="1"/>
  <c r="AZ74" i="1"/>
  <c r="AY75" i="1"/>
  <c r="AZ75" i="1"/>
  <c r="AY76" i="1"/>
  <c r="AZ76" i="1"/>
  <c r="AY77" i="1"/>
  <c r="AZ77" i="1"/>
  <c r="AY78" i="1"/>
  <c r="AZ78" i="1"/>
  <c r="AY79" i="1"/>
  <c r="AZ79" i="1"/>
  <c r="AY80" i="1"/>
  <c r="AZ80" i="1"/>
  <c r="AY81" i="1"/>
  <c r="AZ81" i="1"/>
  <c r="AY82" i="1"/>
  <c r="AZ82" i="1"/>
  <c r="AY83" i="1"/>
  <c r="AZ83" i="1"/>
  <c r="AY84" i="1"/>
  <c r="AZ84" i="1"/>
  <c r="AY85" i="1"/>
  <c r="AZ85" i="1"/>
  <c r="AY86" i="1"/>
  <c r="AZ86" i="1"/>
  <c r="AY87" i="1"/>
  <c r="AZ87" i="1"/>
  <c r="AY88" i="1"/>
  <c r="AZ88" i="1"/>
  <c r="AY89" i="1"/>
  <c r="AZ89" i="1"/>
  <c r="AY90" i="1"/>
  <c r="AZ90" i="1"/>
  <c r="AY91" i="1"/>
  <c r="AZ91" i="1"/>
  <c r="AY92" i="1"/>
  <c r="AZ92" i="1"/>
  <c r="AY93" i="1"/>
  <c r="AZ93" i="1"/>
  <c r="AY94" i="1"/>
  <c r="AZ94" i="1"/>
  <c r="AY95" i="1"/>
  <c r="AZ95" i="1"/>
  <c r="AY96" i="1"/>
  <c r="AZ96" i="1"/>
  <c r="AY97" i="1"/>
  <c r="AZ97" i="1"/>
  <c r="AY98" i="1"/>
  <c r="AZ98" i="1"/>
  <c r="AY99" i="1"/>
  <c r="AZ99" i="1"/>
  <c r="AY100" i="1"/>
  <c r="AZ100" i="1"/>
  <c r="AY101" i="1"/>
  <c r="AZ101" i="1"/>
  <c r="AY102" i="1"/>
  <c r="AZ102" i="1"/>
  <c r="AY103" i="1"/>
  <c r="AZ103" i="1"/>
  <c r="AY104" i="1"/>
  <c r="AZ104" i="1"/>
  <c r="AY105" i="1"/>
  <c r="AZ105" i="1"/>
  <c r="AY106" i="1"/>
  <c r="AZ106" i="1"/>
  <c r="AY107" i="1"/>
  <c r="AZ107" i="1"/>
  <c r="AY108" i="1"/>
  <c r="AZ108" i="1"/>
  <c r="AY109" i="1"/>
  <c r="AZ109" i="1"/>
  <c r="AY110" i="1"/>
  <c r="AZ110" i="1"/>
  <c r="AY111" i="1"/>
  <c r="AZ111" i="1"/>
  <c r="AY112" i="1"/>
  <c r="AZ112" i="1"/>
  <c r="AY113" i="1"/>
  <c r="AZ113" i="1"/>
  <c r="AY114" i="1"/>
  <c r="AZ114" i="1"/>
  <c r="AY115" i="1"/>
  <c r="AZ115" i="1"/>
  <c r="AY116" i="1"/>
  <c r="AZ116" i="1"/>
  <c r="AY117" i="1"/>
  <c r="AZ117" i="1"/>
  <c r="AY118" i="1"/>
  <c r="AZ118" i="1"/>
  <c r="AY119" i="1"/>
  <c r="AZ119" i="1"/>
  <c r="AY120" i="1"/>
  <c r="AZ120" i="1"/>
  <c r="AY121" i="1"/>
  <c r="AZ121" i="1"/>
  <c r="AY122" i="1"/>
  <c r="AZ122" i="1"/>
  <c r="AY123" i="1"/>
  <c r="AZ123" i="1"/>
  <c r="AO2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96" i="1"/>
  <c r="AP97" i="1"/>
  <c r="AP98" i="1"/>
  <c r="AP99" i="1"/>
  <c r="AP100" i="1"/>
  <c r="AP101" i="1"/>
  <c r="AP102" i="1"/>
  <c r="AP103" i="1"/>
  <c r="AP104" i="1"/>
  <c r="AP105" i="1"/>
  <c r="AP106" i="1"/>
  <c r="AP107" i="1"/>
  <c r="AP108" i="1"/>
  <c r="AP109" i="1"/>
  <c r="AP110" i="1"/>
  <c r="AP111" i="1"/>
  <c r="AP112" i="1"/>
  <c r="AP113" i="1"/>
  <c r="AP114" i="1"/>
  <c r="AP115" i="1"/>
  <c r="AP116" i="1"/>
  <c r="AP117" i="1"/>
  <c r="AP118" i="1"/>
  <c r="AP119" i="1"/>
  <c r="AP120" i="1"/>
  <c r="AP121" i="1"/>
  <c r="AP122" i="1"/>
  <c r="AP123" i="1"/>
  <c r="I11" i="1"/>
  <c r="AI123" i="1"/>
  <c r="AJ123" i="1"/>
  <c r="AK123" i="1"/>
  <c r="AM123" i="1"/>
  <c r="AN123" i="1"/>
  <c r="AI122" i="1"/>
  <c r="AJ122" i="1"/>
  <c r="AK122" i="1"/>
  <c r="AM122" i="1"/>
  <c r="AN122" i="1"/>
  <c r="AI121" i="1"/>
  <c r="AJ121" i="1"/>
  <c r="AK121" i="1"/>
  <c r="AM121" i="1"/>
  <c r="AN121" i="1"/>
  <c r="AI120" i="1"/>
  <c r="AJ120" i="1"/>
  <c r="AK120" i="1"/>
  <c r="AM120" i="1"/>
  <c r="AN120" i="1"/>
  <c r="AI119" i="1"/>
  <c r="AJ119" i="1"/>
  <c r="AK119" i="1"/>
  <c r="AM119" i="1"/>
  <c r="AN119" i="1"/>
  <c r="AI118" i="1"/>
  <c r="AJ118" i="1"/>
  <c r="AK118" i="1"/>
  <c r="AM118" i="1"/>
  <c r="AN118" i="1"/>
  <c r="AI117" i="1"/>
  <c r="AJ117" i="1"/>
  <c r="AK117" i="1"/>
  <c r="AM117" i="1"/>
  <c r="AN117" i="1"/>
  <c r="AI116" i="1"/>
  <c r="AJ116" i="1"/>
  <c r="AK116" i="1"/>
  <c r="AM116" i="1"/>
  <c r="AN116" i="1"/>
  <c r="AI115" i="1"/>
  <c r="AJ115" i="1"/>
  <c r="AK115" i="1"/>
  <c r="AM115" i="1"/>
  <c r="AN115" i="1"/>
  <c r="AI114" i="1"/>
  <c r="AJ114" i="1"/>
  <c r="AK114" i="1"/>
  <c r="AM114" i="1"/>
  <c r="AN114" i="1"/>
  <c r="AI113" i="1"/>
  <c r="AJ113" i="1"/>
  <c r="AK113" i="1"/>
  <c r="AM113" i="1"/>
  <c r="AN113" i="1"/>
  <c r="AI112" i="1"/>
  <c r="AJ112" i="1"/>
  <c r="AK112" i="1"/>
  <c r="AM112" i="1"/>
  <c r="AN112" i="1"/>
  <c r="AI111" i="1"/>
  <c r="AJ111" i="1"/>
  <c r="AK111" i="1"/>
  <c r="AM111" i="1"/>
  <c r="AN111" i="1"/>
  <c r="AI110" i="1"/>
  <c r="AJ110" i="1"/>
  <c r="AK110" i="1"/>
  <c r="AM110" i="1"/>
  <c r="AN110" i="1"/>
  <c r="AI109" i="1"/>
  <c r="AJ109" i="1"/>
  <c r="AK109" i="1"/>
  <c r="AM109" i="1"/>
  <c r="AN109" i="1"/>
  <c r="AI108" i="1"/>
  <c r="AJ108" i="1"/>
  <c r="AK108" i="1"/>
  <c r="AM108" i="1"/>
  <c r="AN108" i="1"/>
  <c r="AI107" i="1"/>
  <c r="AJ107" i="1"/>
  <c r="AK107" i="1"/>
  <c r="AM107" i="1"/>
  <c r="AN107" i="1"/>
  <c r="AI106" i="1"/>
  <c r="AJ106" i="1"/>
  <c r="AK106" i="1"/>
  <c r="AM106" i="1"/>
  <c r="AN106" i="1"/>
  <c r="AI105" i="1"/>
  <c r="AJ105" i="1"/>
  <c r="AK105" i="1"/>
  <c r="AM105" i="1"/>
  <c r="AN105" i="1"/>
  <c r="AI104" i="1"/>
  <c r="AJ104" i="1"/>
  <c r="AK104" i="1"/>
  <c r="AM104" i="1"/>
  <c r="AN104" i="1"/>
  <c r="AI103" i="1"/>
  <c r="AJ103" i="1"/>
  <c r="AK103" i="1"/>
  <c r="AM103" i="1"/>
  <c r="AN103" i="1"/>
  <c r="AI102" i="1"/>
  <c r="AJ102" i="1"/>
  <c r="AK102" i="1"/>
  <c r="AM102" i="1"/>
  <c r="AN102" i="1"/>
  <c r="AI101" i="1"/>
  <c r="AJ101" i="1"/>
  <c r="AK101" i="1"/>
  <c r="AM101" i="1"/>
  <c r="AN101" i="1"/>
  <c r="AI100" i="1"/>
  <c r="AJ100" i="1"/>
  <c r="AK100" i="1"/>
  <c r="AM100" i="1"/>
  <c r="AN100" i="1"/>
  <c r="AI99" i="1"/>
  <c r="AJ99" i="1"/>
  <c r="AK99" i="1"/>
  <c r="AM99" i="1"/>
  <c r="AN99" i="1"/>
  <c r="AI98" i="1"/>
  <c r="AJ98" i="1"/>
  <c r="AK98" i="1"/>
  <c r="AM98" i="1"/>
  <c r="AN98" i="1"/>
  <c r="AI97" i="1"/>
  <c r="AJ97" i="1"/>
  <c r="AK97" i="1"/>
  <c r="AM97" i="1"/>
  <c r="AN97" i="1"/>
  <c r="AI96" i="1"/>
  <c r="AJ96" i="1"/>
  <c r="AK96" i="1"/>
  <c r="AM96" i="1"/>
  <c r="AN96" i="1"/>
  <c r="AI95" i="1"/>
  <c r="AJ95" i="1"/>
  <c r="AK95" i="1"/>
  <c r="AM95" i="1"/>
  <c r="AN95" i="1"/>
  <c r="AI94" i="1"/>
  <c r="AJ94" i="1"/>
  <c r="AK94" i="1"/>
  <c r="AM94" i="1"/>
  <c r="AN94" i="1"/>
  <c r="AI93" i="1"/>
  <c r="AJ93" i="1"/>
  <c r="AK93" i="1"/>
  <c r="AM93" i="1"/>
  <c r="AN93" i="1"/>
  <c r="AI92" i="1"/>
  <c r="AJ92" i="1"/>
  <c r="AK92" i="1"/>
  <c r="AM92" i="1"/>
  <c r="AN92" i="1"/>
  <c r="AI91" i="1"/>
  <c r="AJ91" i="1"/>
  <c r="AK91" i="1"/>
  <c r="AM91" i="1"/>
  <c r="AN91" i="1"/>
  <c r="AI90" i="1"/>
  <c r="AJ90" i="1"/>
  <c r="AK90" i="1"/>
  <c r="AM90" i="1"/>
  <c r="AN90" i="1"/>
  <c r="AI89" i="1"/>
  <c r="AJ89" i="1"/>
  <c r="AK89" i="1"/>
  <c r="AM89" i="1"/>
  <c r="AN89" i="1"/>
  <c r="AI88" i="1"/>
  <c r="AJ88" i="1"/>
  <c r="AK88" i="1"/>
  <c r="AM88" i="1"/>
  <c r="AN88" i="1"/>
  <c r="AI87" i="1"/>
  <c r="AJ87" i="1"/>
  <c r="AK87" i="1"/>
  <c r="AM87" i="1"/>
  <c r="AN87" i="1"/>
  <c r="AI86" i="1"/>
  <c r="AJ86" i="1"/>
  <c r="AK86" i="1"/>
  <c r="AM86" i="1"/>
  <c r="AN86" i="1"/>
  <c r="AI85" i="1"/>
  <c r="AJ85" i="1"/>
  <c r="AK85" i="1"/>
  <c r="AM85" i="1"/>
  <c r="AN85" i="1"/>
  <c r="AI84" i="1"/>
  <c r="AJ84" i="1"/>
  <c r="AK84" i="1"/>
  <c r="AM84" i="1"/>
  <c r="AN84" i="1"/>
  <c r="AI83" i="1"/>
  <c r="AJ83" i="1"/>
  <c r="AK83" i="1"/>
  <c r="AM83" i="1"/>
  <c r="AN83" i="1"/>
  <c r="AI82" i="1"/>
  <c r="AJ82" i="1"/>
  <c r="AK82" i="1"/>
  <c r="AM82" i="1"/>
  <c r="AN82" i="1"/>
  <c r="AI81" i="1"/>
  <c r="AJ81" i="1"/>
  <c r="AK81" i="1"/>
  <c r="AM81" i="1"/>
  <c r="AN81" i="1"/>
  <c r="AI80" i="1"/>
  <c r="AJ80" i="1"/>
  <c r="AK80" i="1"/>
  <c r="AM80" i="1"/>
  <c r="AN80" i="1"/>
  <c r="AI79" i="1"/>
  <c r="AJ79" i="1"/>
  <c r="AK79" i="1"/>
  <c r="AM79" i="1"/>
  <c r="AN79" i="1"/>
  <c r="AI78" i="1"/>
  <c r="AJ78" i="1"/>
  <c r="AK78" i="1"/>
  <c r="AM78" i="1"/>
  <c r="AN78" i="1"/>
  <c r="AI77" i="1"/>
  <c r="AJ77" i="1"/>
  <c r="AK77" i="1"/>
  <c r="AM77" i="1"/>
  <c r="AN77" i="1"/>
  <c r="AI76" i="1"/>
  <c r="AJ76" i="1"/>
  <c r="AK76" i="1"/>
  <c r="AM76" i="1"/>
  <c r="AN76" i="1"/>
  <c r="AI75" i="1"/>
  <c r="AJ75" i="1"/>
  <c r="AK75" i="1"/>
  <c r="AM75" i="1"/>
  <c r="AN75" i="1"/>
  <c r="AI74" i="1"/>
  <c r="AJ74" i="1"/>
  <c r="AK74" i="1"/>
  <c r="AM74" i="1"/>
  <c r="AN74" i="1"/>
  <c r="AI73" i="1"/>
  <c r="AJ73" i="1"/>
  <c r="AK73" i="1"/>
  <c r="AM73" i="1"/>
  <c r="AN73" i="1"/>
  <c r="AI72" i="1"/>
  <c r="AJ72" i="1"/>
  <c r="AK72" i="1"/>
  <c r="AM72" i="1"/>
  <c r="AN72" i="1"/>
  <c r="AI71" i="1"/>
  <c r="AJ71" i="1"/>
  <c r="AK71" i="1"/>
  <c r="AM71" i="1"/>
  <c r="AN71" i="1"/>
  <c r="AI70" i="1"/>
  <c r="AJ70" i="1"/>
  <c r="AK70" i="1"/>
  <c r="AM70" i="1"/>
  <c r="AN70" i="1"/>
  <c r="AI69" i="1"/>
  <c r="AJ69" i="1"/>
  <c r="AK69" i="1"/>
  <c r="AM69" i="1"/>
  <c r="AN69" i="1"/>
  <c r="AI68" i="1"/>
  <c r="AJ68" i="1"/>
  <c r="AK68" i="1"/>
  <c r="AM68" i="1"/>
  <c r="AN68" i="1"/>
  <c r="AI67" i="1"/>
  <c r="AJ67" i="1"/>
  <c r="AK67" i="1"/>
  <c r="AM67" i="1"/>
  <c r="AN67" i="1"/>
  <c r="AI66" i="1"/>
  <c r="AJ66" i="1"/>
  <c r="AK66" i="1"/>
  <c r="AM66" i="1"/>
  <c r="AN66" i="1"/>
  <c r="AI65" i="1"/>
  <c r="AJ65" i="1"/>
  <c r="AK65" i="1"/>
  <c r="AM65" i="1"/>
  <c r="AN65" i="1"/>
  <c r="AI64" i="1"/>
  <c r="AJ64" i="1"/>
  <c r="AK64" i="1"/>
  <c r="AM64" i="1"/>
  <c r="AN64" i="1"/>
  <c r="AI63" i="1"/>
  <c r="AJ63" i="1"/>
  <c r="AK63" i="1"/>
  <c r="AM63" i="1"/>
  <c r="AN63" i="1"/>
  <c r="AI62" i="1"/>
  <c r="AJ62" i="1"/>
  <c r="AK62" i="1"/>
  <c r="AM62" i="1"/>
  <c r="AN62" i="1"/>
  <c r="AI61" i="1"/>
  <c r="AJ61" i="1"/>
  <c r="AK61" i="1"/>
  <c r="AM61" i="1"/>
  <c r="AN61" i="1"/>
  <c r="AI60" i="1"/>
  <c r="AJ60" i="1"/>
  <c r="AK60" i="1"/>
  <c r="AM60" i="1"/>
  <c r="AN60" i="1"/>
  <c r="AI59" i="1"/>
  <c r="AJ59" i="1"/>
  <c r="AK59" i="1"/>
  <c r="AM59" i="1"/>
  <c r="AN59" i="1"/>
  <c r="AI58" i="1"/>
  <c r="AJ58" i="1"/>
  <c r="AK58" i="1"/>
  <c r="AM58" i="1"/>
  <c r="AN58" i="1"/>
  <c r="AI57" i="1"/>
  <c r="AJ57" i="1"/>
  <c r="AK57" i="1"/>
  <c r="AM57" i="1"/>
  <c r="AN57" i="1"/>
  <c r="AI56" i="1"/>
  <c r="AJ56" i="1"/>
  <c r="AK56" i="1"/>
  <c r="AM56" i="1"/>
  <c r="AN56" i="1"/>
  <c r="AI55" i="1"/>
  <c r="AJ55" i="1"/>
  <c r="AK55" i="1"/>
  <c r="AM55" i="1"/>
  <c r="AN55" i="1"/>
  <c r="AI54" i="1"/>
  <c r="AJ54" i="1"/>
  <c r="AK54" i="1"/>
  <c r="AM54" i="1"/>
  <c r="AN54" i="1"/>
  <c r="AI53" i="1"/>
  <c r="AJ53" i="1"/>
  <c r="AK53" i="1"/>
  <c r="AM53" i="1"/>
  <c r="AN53" i="1"/>
  <c r="AI52" i="1"/>
  <c r="AJ52" i="1"/>
  <c r="AK52" i="1"/>
  <c r="AM52" i="1"/>
  <c r="AN52" i="1"/>
  <c r="AI51" i="1"/>
  <c r="AJ51" i="1"/>
  <c r="AK51" i="1"/>
  <c r="AM51" i="1"/>
  <c r="AN51" i="1"/>
  <c r="AI50" i="1"/>
  <c r="AJ50" i="1"/>
  <c r="AK50" i="1"/>
  <c r="AM50" i="1"/>
  <c r="AN50" i="1"/>
  <c r="AI49" i="1"/>
  <c r="AJ49" i="1"/>
  <c r="AK49" i="1"/>
  <c r="AM49" i="1"/>
  <c r="AN49" i="1"/>
  <c r="AI48" i="1"/>
  <c r="AJ48" i="1"/>
  <c r="AK48" i="1"/>
  <c r="AM48" i="1"/>
  <c r="AN48" i="1"/>
  <c r="AI47" i="1"/>
  <c r="AJ47" i="1"/>
  <c r="AK47" i="1"/>
  <c r="AM47" i="1"/>
  <c r="AN47" i="1"/>
  <c r="AI46" i="1"/>
  <c r="AJ46" i="1"/>
  <c r="AK46" i="1"/>
  <c r="AM46" i="1"/>
  <c r="AN46" i="1"/>
  <c r="AI45" i="1"/>
  <c r="AJ45" i="1"/>
  <c r="AK45" i="1"/>
  <c r="AM45" i="1"/>
  <c r="AN45" i="1"/>
  <c r="AI44" i="1"/>
  <c r="AJ44" i="1"/>
  <c r="AK44" i="1"/>
  <c r="AM44" i="1"/>
  <c r="AN44" i="1"/>
  <c r="AI43" i="1"/>
  <c r="AJ43" i="1"/>
  <c r="AK43" i="1"/>
  <c r="AM43" i="1"/>
  <c r="AN43" i="1"/>
  <c r="AI42" i="1"/>
  <c r="AJ42" i="1"/>
  <c r="AK42" i="1"/>
  <c r="AM42" i="1"/>
  <c r="AN42" i="1"/>
  <c r="AI41" i="1"/>
  <c r="AJ41" i="1"/>
  <c r="AK41" i="1"/>
  <c r="AM41" i="1"/>
  <c r="AN41" i="1"/>
  <c r="AI40" i="1"/>
  <c r="AJ40" i="1"/>
  <c r="AK40" i="1"/>
  <c r="AM40" i="1"/>
  <c r="AN40" i="1"/>
  <c r="AI39" i="1"/>
  <c r="AJ39" i="1"/>
  <c r="AK39" i="1"/>
  <c r="AM39" i="1"/>
  <c r="AN39" i="1"/>
  <c r="AI38" i="1"/>
  <c r="AJ38" i="1"/>
  <c r="AK38" i="1"/>
  <c r="AM38" i="1"/>
  <c r="AN38" i="1"/>
  <c r="AI37" i="1"/>
  <c r="AJ37" i="1"/>
  <c r="AK37" i="1"/>
  <c r="AM37" i="1"/>
  <c r="AN37" i="1"/>
  <c r="AI36" i="1"/>
  <c r="AJ36" i="1"/>
  <c r="AK36" i="1"/>
  <c r="AM36" i="1"/>
  <c r="AN36" i="1"/>
  <c r="AI35" i="1"/>
  <c r="AJ35" i="1"/>
  <c r="AK35" i="1"/>
  <c r="AM35" i="1"/>
  <c r="AN35" i="1"/>
  <c r="AI34" i="1"/>
  <c r="AJ34" i="1"/>
  <c r="AK34" i="1"/>
  <c r="AM34" i="1"/>
  <c r="AN34" i="1"/>
  <c r="AI33" i="1"/>
  <c r="AJ33" i="1"/>
  <c r="AK33" i="1"/>
  <c r="AM33" i="1"/>
  <c r="AN33" i="1"/>
  <c r="AI32" i="1"/>
  <c r="AJ32" i="1"/>
  <c r="AK32" i="1"/>
  <c r="AM32" i="1"/>
  <c r="AN32" i="1"/>
  <c r="AI31" i="1"/>
  <c r="AJ31" i="1"/>
  <c r="AK31" i="1"/>
  <c r="AM31" i="1"/>
  <c r="AN31" i="1"/>
  <c r="AI30" i="1"/>
  <c r="AJ30" i="1"/>
  <c r="AK30" i="1"/>
  <c r="AM30" i="1"/>
  <c r="AN30" i="1"/>
  <c r="AI29" i="1"/>
  <c r="AJ29" i="1"/>
  <c r="AK29" i="1"/>
  <c r="AM29" i="1"/>
  <c r="AN29" i="1"/>
  <c r="AI28" i="1"/>
  <c r="AJ28" i="1"/>
  <c r="AK28" i="1"/>
  <c r="AM28" i="1"/>
  <c r="AN28" i="1"/>
  <c r="AI27" i="1"/>
  <c r="AJ27" i="1"/>
  <c r="AK27" i="1"/>
  <c r="AM27" i="1"/>
  <c r="AN27" i="1"/>
  <c r="AI26" i="1"/>
  <c r="AJ26" i="1"/>
  <c r="AK26" i="1"/>
  <c r="AM26" i="1"/>
  <c r="AN26" i="1"/>
  <c r="AI25" i="1"/>
  <c r="AJ25" i="1"/>
  <c r="AK25" i="1"/>
  <c r="AM25" i="1"/>
  <c r="AN25" i="1"/>
  <c r="AI24" i="1"/>
  <c r="AJ24" i="1"/>
  <c r="AK24" i="1"/>
  <c r="AM24" i="1"/>
  <c r="AN24" i="1"/>
  <c r="AI23" i="1"/>
  <c r="AJ23" i="1"/>
  <c r="AK23" i="1"/>
  <c r="AM23" i="1"/>
  <c r="AN23" i="1"/>
  <c r="AI22" i="1"/>
  <c r="AJ22" i="1"/>
  <c r="AK22" i="1"/>
  <c r="AM22" i="1"/>
  <c r="AN22" i="1"/>
  <c r="AI21" i="1"/>
  <c r="AJ21" i="1"/>
  <c r="AK21" i="1"/>
  <c r="AM21" i="1"/>
  <c r="AN21" i="1"/>
  <c r="AI20" i="1"/>
  <c r="AJ20" i="1"/>
  <c r="AK20" i="1"/>
  <c r="AM20" i="1"/>
  <c r="AN20" i="1"/>
  <c r="AI19" i="1"/>
  <c r="AJ19" i="1"/>
  <c r="AK19" i="1"/>
  <c r="AM19" i="1"/>
  <c r="AN19" i="1"/>
  <c r="AI18" i="1"/>
  <c r="AJ18" i="1"/>
  <c r="AK18" i="1"/>
  <c r="AM18" i="1"/>
  <c r="AN18" i="1"/>
  <c r="AI17" i="1"/>
  <c r="AJ17" i="1"/>
  <c r="AK17" i="1"/>
  <c r="AM17" i="1"/>
  <c r="AN17" i="1"/>
  <c r="AI16" i="1"/>
  <c r="AJ16" i="1"/>
  <c r="AK16" i="1"/>
  <c r="AM16" i="1"/>
  <c r="AN16" i="1"/>
  <c r="AI15" i="1"/>
  <c r="AJ15" i="1"/>
  <c r="AK15" i="1"/>
  <c r="AM15" i="1"/>
  <c r="AN15" i="1"/>
  <c r="AI14" i="1"/>
  <c r="AJ14" i="1"/>
  <c r="AK14" i="1"/>
  <c r="AM14" i="1"/>
  <c r="AN14" i="1"/>
  <c r="AI13" i="1"/>
  <c r="AJ13" i="1"/>
  <c r="AK13" i="1"/>
  <c r="AM13" i="1"/>
  <c r="AN13" i="1"/>
  <c r="AI12" i="1"/>
  <c r="AJ12" i="1"/>
  <c r="AK12" i="1"/>
  <c r="AM12" i="1"/>
  <c r="AN12" i="1"/>
  <c r="AI11" i="1"/>
  <c r="AJ11" i="1"/>
  <c r="AK11" i="1"/>
  <c r="AM11" i="1"/>
  <c r="AN11" i="1"/>
  <c r="AO7" i="1"/>
  <c r="AO6" i="1"/>
  <c r="AO5" i="1"/>
  <c r="F123" i="1"/>
  <c r="G123" i="1"/>
  <c r="H5" i="1"/>
  <c r="H6" i="1"/>
  <c r="H7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F67" i="1"/>
  <c r="G67" i="1"/>
  <c r="F68" i="1"/>
  <c r="G68" i="1"/>
  <c r="F69" i="1"/>
  <c r="G69" i="1"/>
  <c r="F70" i="1"/>
  <c r="G70" i="1"/>
  <c r="F71" i="1"/>
  <c r="G71" i="1"/>
  <c r="F72" i="1"/>
  <c r="G72" i="1"/>
  <c r="F73" i="1"/>
  <c r="G73" i="1"/>
  <c r="F74" i="1"/>
  <c r="G74" i="1"/>
  <c r="F75" i="1"/>
  <c r="G75" i="1"/>
  <c r="F76" i="1"/>
  <c r="G76" i="1"/>
  <c r="F77" i="1"/>
  <c r="G77" i="1"/>
  <c r="F78" i="1"/>
  <c r="G78" i="1"/>
  <c r="F79" i="1"/>
  <c r="G79" i="1"/>
  <c r="F80" i="1"/>
  <c r="G80" i="1"/>
  <c r="F81" i="1"/>
  <c r="G81" i="1"/>
  <c r="F82" i="1"/>
  <c r="G82" i="1"/>
  <c r="F83" i="1"/>
  <c r="G83" i="1"/>
  <c r="F84" i="1"/>
  <c r="G84" i="1"/>
  <c r="F85" i="1"/>
  <c r="G85" i="1"/>
  <c r="F86" i="1"/>
  <c r="G86" i="1"/>
  <c r="F87" i="1"/>
  <c r="G87" i="1"/>
  <c r="F88" i="1"/>
  <c r="G88" i="1"/>
  <c r="F89" i="1"/>
  <c r="G89" i="1"/>
  <c r="F90" i="1"/>
  <c r="G90" i="1"/>
  <c r="F91" i="1"/>
  <c r="G91" i="1"/>
  <c r="F92" i="1"/>
  <c r="G92" i="1"/>
  <c r="F93" i="1"/>
  <c r="G93" i="1"/>
  <c r="F94" i="1"/>
  <c r="G94" i="1"/>
  <c r="F95" i="1"/>
  <c r="G95" i="1"/>
  <c r="F96" i="1"/>
  <c r="G96" i="1"/>
  <c r="F97" i="1"/>
  <c r="G97" i="1"/>
  <c r="F98" i="1"/>
  <c r="G98" i="1"/>
  <c r="F99" i="1"/>
  <c r="G99" i="1"/>
  <c r="F100" i="1"/>
  <c r="G100" i="1"/>
  <c r="F101" i="1"/>
  <c r="G101" i="1"/>
  <c r="F102" i="1"/>
  <c r="G102" i="1"/>
  <c r="F103" i="1"/>
  <c r="G103" i="1"/>
  <c r="F104" i="1"/>
  <c r="G104" i="1"/>
  <c r="F105" i="1"/>
  <c r="G105" i="1"/>
  <c r="F106" i="1"/>
  <c r="G106" i="1"/>
  <c r="F107" i="1"/>
  <c r="G107" i="1"/>
  <c r="F108" i="1"/>
  <c r="G108" i="1"/>
  <c r="F109" i="1"/>
  <c r="G109" i="1"/>
  <c r="F110" i="1"/>
  <c r="G110" i="1"/>
  <c r="F111" i="1"/>
  <c r="G111" i="1"/>
  <c r="F112" i="1"/>
  <c r="G112" i="1"/>
  <c r="F113" i="1"/>
  <c r="G113" i="1"/>
  <c r="F114" i="1"/>
  <c r="G114" i="1"/>
  <c r="F115" i="1"/>
  <c r="G115" i="1"/>
  <c r="F116" i="1"/>
  <c r="G116" i="1"/>
  <c r="F117" i="1"/>
  <c r="G117" i="1"/>
  <c r="F118" i="1"/>
  <c r="G118" i="1"/>
  <c r="F119" i="1"/>
  <c r="G119" i="1"/>
  <c r="F120" i="1"/>
  <c r="G120" i="1"/>
  <c r="F121" i="1"/>
  <c r="G121" i="1"/>
  <c r="F122" i="1"/>
  <c r="G122" i="1"/>
  <c r="F11" i="1"/>
  <c r="G11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B54" i="1"/>
  <c r="C54" i="1"/>
  <c r="D54" i="1"/>
  <c r="B55" i="1"/>
  <c r="C55" i="1"/>
  <c r="D55" i="1"/>
  <c r="B56" i="1"/>
  <c r="C56" i="1"/>
  <c r="D56" i="1"/>
  <c r="B57" i="1"/>
  <c r="C57" i="1"/>
  <c r="D57" i="1"/>
  <c r="B58" i="1"/>
  <c r="C58" i="1"/>
  <c r="D58" i="1"/>
  <c r="B59" i="1"/>
  <c r="C59" i="1"/>
  <c r="D59" i="1"/>
  <c r="B60" i="1"/>
  <c r="C60" i="1"/>
  <c r="D60" i="1"/>
  <c r="B61" i="1"/>
  <c r="C61" i="1"/>
  <c r="D61" i="1"/>
  <c r="B62" i="1"/>
  <c r="C62" i="1"/>
  <c r="D62" i="1"/>
  <c r="B63" i="1"/>
  <c r="C63" i="1"/>
  <c r="D63" i="1"/>
  <c r="B64" i="1"/>
  <c r="C64" i="1"/>
  <c r="D64" i="1"/>
  <c r="B65" i="1"/>
  <c r="C65" i="1"/>
  <c r="D65" i="1"/>
  <c r="B66" i="1"/>
  <c r="C66" i="1"/>
  <c r="D66" i="1"/>
  <c r="B67" i="1"/>
  <c r="C67" i="1"/>
  <c r="D67" i="1"/>
  <c r="B68" i="1"/>
  <c r="C68" i="1"/>
  <c r="D68" i="1"/>
  <c r="B69" i="1"/>
  <c r="C69" i="1"/>
  <c r="D69" i="1"/>
  <c r="B70" i="1"/>
  <c r="C70" i="1"/>
  <c r="D70" i="1"/>
  <c r="B71" i="1"/>
  <c r="C71" i="1"/>
  <c r="D71" i="1"/>
  <c r="B72" i="1"/>
  <c r="C72" i="1"/>
  <c r="D72" i="1"/>
  <c r="B73" i="1"/>
  <c r="C73" i="1"/>
  <c r="D73" i="1"/>
  <c r="B74" i="1"/>
  <c r="C74" i="1"/>
  <c r="D74" i="1"/>
  <c r="B75" i="1"/>
  <c r="C75" i="1"/>
  <c r="D75" i="1"/>
  <c r="B76" i="1"/>
  <c r="C76" i="1"/>
  <c r="D76" i="1"/>
  <c r="B77" i="1"/>
  <c r="C77" i="1"/>
  <c r="D77" i="1"/>
  <c r="B78" i="1"/>
  <c r="C78" i="1"/>
  <c r="D78" i="1"/>
  <c r="B79" i="1"/>
  <c r="C79" i="1"/>
  <c r="D79" i="1"/>
  <c r="B80" i="1"/>
  <c r="C80" i="1"/>
  <c r="D80" i="1"/>
  <c r="B81" i="1"/>
  <c r="C81" i="1"/>
  <c r="D81" i="1"/>
  <c r="B82" i="1"/>
  <c r="C82" i="1"/>
  <c r="D82" i="1"/>
  <c r="B83" i="1"/>
  <c r="C83" i="1"/>
  <c r="D83" i="1"/>
  <c r="B84" i="1"/>
  <c r="C84" i="1"/>
  <c r="D84" i="1"/>
  <c r="B85" i="1"/>
  <c r="C85" i="1"/>
  <c r="D85" i="1"/>
  <c r="B86" i="1"/>
  <c r="C86" i="1"/>
  <c r="D86" i="1"/>
  <c r="B87" i="1"/>
  <c r="C87" i="1"/>
  <c r="D87" i="1"/>
  <c r="B88" i="1"/>
  <c r="C88" i="1"/>
  <c r="D88" i="1"/>
  <c r="B89" i="1"/>
  <c r="C89" i="1"/>
  <c r="D89" i="1"/>
  <c r="B90" i="1"/>
  <c r="C90" i="1"/>
  <c r="D90" i="1"/>
  <c r="B91" i="1"/>
  <c r="C91" i="1"/>
  <c r="D91" i="1"/>
  <c r="B92" i="1"/>
  <c r="C92" i="1"/>
  <c r="D92" i="1"/>
  <c r="B93" i="1"/>
  <c r="C93" i="1"/>
  <c r="D93" i="1"/>
  <c r="B94" i="1"/>
  <c r="C94" i="1"/>
  <c r="D94" i="1"/>
  <c r="B95" i="1"/>
  <c r="C95" i="1"/>
  <c r="D95" i="1"/>
  <c r="B96" i="1"/>
  <c r="C96" i="1"/>
  <c r="D96" i="1"/>
  <c r="B97" i="1"/>
  <c r="C97" i="1"/>
  <c r="D97" i="1"/>
  <c r="B98" i="1"/>
  <c r="C98" i="1"/>
  <c r="D98" i="1"/>
  <c r="B99" i="1"/>
  <c r="C99" i="1"/>
  <c r="D99" i="1"/>
  <c r="B100" i="1"/>
  <c r="C100" i="1"/>
  <c r="D100" i="1"/>
  <c r="B101" i="1"/>
  <c r="C101" i="1"/>
  <c r="D101" i="1"/>
  <c r="B102" i="1"/>
  <c r="C102" i="1"/>
  <c r="D102" i="1"/>
  <c r="B103" i="1"/>
  <c r="C103" i="1"/>
  <c r="D103" i="1"/>
  <c r="B104" i="1"/>
  <c r="C104" i="1"/>
  <c r="D104" i="1"/>
  <c r="B105" i="1"/>
  <c r="C105" i="1"/>
  <c r="D105" i="1"/>
  <c r="B106" i="1"/>
  <c r="C106" i="1"/>
  <c r="D106" i="1"/>
  <c r="B107" i="1"/>
  <c r="C107" i="1"/>
  <c r="D107" i="1"/>
  <c r="B108" i="1"/>
  <c r="C108" i="1"/>
  <c r="D108" i="1"/>
  <c r="B109" i="1"/>
  <c r="C109" i="1"/>
  <c r="D109" i="1"/>
  <c r="B110" i="1"/>
  <c r="C110" i="1"/>
  <c r="D110" i="1"/>
  <c r="B111" i="1"/>
  <c r="C111" i="1"/>
  <c r="D111" i="1"/>
  <c r="B112" i="1"/>
  <c r="C112" i="1"/>
  <c r="D112" i="1"/>
  <c r="B113" i="1"/>
  <c r="C113" i="1"/>
  <c r="D113" i="1"/>
  <c r="B114" i="1"/>
  <c r="C114" i="1"/>
  <c r="D114" i="1"/>
  <c r="B115" i="1"/>
  <c r="C115" i="1"/>
  <c r="D115" i="1"/>
  <c r="B116" i="1"/>
  <c r="C116" i="1"/>
  <c r="D116" i="1"/>
  <c r="B117" i="1"/>
  <c r="C117" i="1"/>
  <c r="D117" i="1"/>
  <c r="B118" i="1"/>
  <c r="C118" i="1"/>
  <c r="D118" i="1"/>
  <c r="B119" i="1"/>
  <c r="C119" i="1"/>
  <c r="D119" i="1"/>
  <c r="B120" i="1"/>
  <c r="C120" i="1"/>
  <c r="D120" i="1"/>
  <c r="B121" i="1"/>
  <c r="C121" i="1"/>
  <c r="D121" i="1"/>
  <c r="B122" i="1"/>
  <c r="C122" i="1"/>
  <c r="D122" i="1"/>
  <c r="B123" i="1"/>
  <c r="C123" i="1"/>
  <c r="D123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11" i="1"/>
  <c r="C11" i="1"/>
  <c r="D11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AC6" i="1"/>
  <c r="R11" i="1"/>
  <c r="T11" i="1"/>
  <c r="W11" i="1"/>
  <c r="Y11" i="1"/>
  <c r="AB11" i="1"/>
  <c r="AE11" i="1"/>
  <c r="R12" i="1"/>
  <c r="S12" i="1"/>
  <c r="T12" i="1"/>
  <c r="W12" i="1"/>
  <c r="Y12" i="1"/>
  <c r="AB12" i="1"/>
  <c r="AE12" i="1"/>
  <c r="R13" i="1"/>
  <c r="S13" i="1"/>
  <c r="T13" i="1"/>
  <c r="W13" i="1"/>
  <c r="Y13" i="1"/>
  <c r="AC13" i="1"/>
  <c r="AE13" i="1"/>
  <c r="R14" i="1"/>
  <c r="S14" i="1"/>
  <c r="T14" i="1"/>
  <c r="W14" i="1"/>
  <c r="Y14" i="1"/>
  <c r="R15" i="1"/>
  <c r="S15" i="1"/>
  <c r="T15" i="1"/>
  <c r="W15" i="1"/>
  <c r="Y15" i="1"/>
  <c r="R16" i="1"/>
  <c r="S16" i="1"/>
  <c r="T16" i="1"/>
  <c r="W16" i="1"/>
  <c r="Y16" i="1"/>
  <c r="R17" i="1"/>
  <c r="S17" i="1"/>
  <c r="T17" i="1"/>
  <c r="W17" i="1"/>
  <c r="Y17" i="1"/>
  <c r="R18" i="1"/>
  <c r="S18" i="1"/>
  <c r="T18" i="1"/>
  <c r="W18" i="1"/>
  <c r="Y18" i="1"/>
  <c r="R19" i="1"/>
  <c r="S19" i="1"/>
  <c r="T19" i="1"/>
  <c r="W19" i="1"/>
  <c r="Y19" i="1"/>
  <c r="R20" i="1"/>
  <c r="S20" i="1"/>
  <c r="T20" i="1"/>
  <c r="W20" i="1"/>
  <c r="Y20" i="1"/>
  <c r="R21" i="1"/>
  <c r="S21" i="1"/>
  <c r="T21" i="1"/>
  <c r="W21" i="1"/>
  <c r="Y21" i="1"/>
  <c r="R22" i="1"/>
  <c r="S22" i="1"/>
  <c r="T22" i="1"/>
  <c r="W22" i="1"/>
  <c r="Y22" i="1"/>
  <c r="R23" i="1"/>
  <c r="S23" i="1"/>
  <c r="T23" i="1"/>
  <c r="W23" i="1"/>
  <c r="Y23" i="1"/>
  <c r="R24" i="1"/>
  <c r="S24" i="1"/>
  <c r="T24" i="1"/>
  <c r="W24" i="1"/>
  <c r="Y24" i="1"/>
  <c r="R25" i="1"/>
  <c r="S25" i="1"/>
  <c r="T25" i="1"/>
  <c r="W25" i="1"/>
  <c r="Y25" i="1"/>
  <c r="R26" i="1"/>
  <c r="S26" i="1"/>
  <c r="T26" i="1"/>
  <c r="W26" i="1"/>
  <c r="Y26" i="1"/>
  <c r="R27" i="1"/>
  <c r="S27" i="1"/>
  <c r="T27" i="1"/>
  <c r="W27" i="1"/>
  <c r="Y27" i="1"/>
  <c r="R28" i="1"/>
  <c r="S28" i="1"/>
  <c r="T28" i="1"/>
  <c r="W28" i="1"/>
  <c r="Y28" i="1"/>
  <c r="R29" i="1"/>
  <c r="S29" i="1"/>
  <c r="T29" i="1"/>
  <c r="W29" i="1"/>
  <c r="Y29" i="1"/>
  <c r="R30" i="1"/>
  <c r="S30" i="1"/>
  <c r="T30" i="1"/>
  <c r="W30" i="1"/>
  <c r="Y30" i="1"/>
  <c r="R31" i="1"/>
  <c r="S31" i="1"/>
  <c r="T31" i="1"/>
  <c r="W31" i="1"/>
  <c r="Y31" i="1"/>
  <c r="R32" i="1"/>
  <c r="S32" i="1"/>
  <c r="T32" i="1"/>
  <c r="W32" i="1"/>
  <c r="Y32" i="1"/>
  <c r="R33" i="1"/>
  <c r="S33" i="1"/>
  <c r="T33" i="1"/>
  <c r="W33" i="1"/>
  <c r="Y33" i="1"/>
  <c r="R34" i="1"/>
  <c r="S34" i="1"/>
  <c r="T34" i="1"/>
  <c r="W34" i="1"/>
  <c r="Y34" i="1"/>
  <c r="R35" i="1"/>
  <c r="S35" i="1"/>
  <c r="T35" i="1"/>
  <c r="W35" i="1"/>
  <c r="Y35" i="1"/>
  <c r="R36" i="1"/>
  <c r="S36" i="1"/>
  <c r="T36" i="1"/>
  <c r="W36" i="1"/>
  <c r="Y36" i="1"/>
  <c r="R37" i="1"/>
  <c r="S37" i="1"/>
  <c r="T37" i="1"/>
  <c r="W37" i="1"/>
  <c r="Y37" i="1"/>
  <c r="R38" i="1"/>
  <c r="S38" i="1"/>
  <c r="T38" i="1"/>
  <c r="W38" i="1"/>
  <c r="Y38" i="1"/>
  <c r="R39" i="1"/>
  <c r="S39" i="1"/>
  <c r="T39" i="1"/>
  <c r="W39" i="1"/>
  <c r="Y39" i="1"/>
  <c r="R40" i="1"/>
  <c r="S40" i="1"/>
  <c r="T40" i="1"/>
  <c r="W40" i="1"/>
  <c r="Y40" i="1"/>
  <c r="R41" i="1"/>
  <c r="S41" i="1"/>
  <c r="T41" i="1"/>
  <c r="W41" i="1"/>
  <c r="Y41" i="1"/>
  <c r="R42" i="1"/>
  <c r="S42" i="1"/>
  <c r="T42" i="1"/>
  <c r="W42" i="1"/>
  <c r="Y42" i="1"/>
  <c r="R43" i="1"/>
  <c r="S43" i="1"/>
  <c r="T43" i="1"/>
  <c r="W43" i="1"/>
  <c r="Y43" i="1"/>
  <c r="R44" i="1"/>
  <c r="S44" i="1"/>
  <c r="T44" i="1"/>
  <c r="W44" i="1"/>
  <c r="Y44" i="1"/>
  <c r="R45" i="1"/>
  <c r="S45" i="1"/>
  <c r="T45" i="1"/>
  <c r="W45" i="1"/>
  <c r="Y45" i="1"/>
  <c r="R46" i="1"/>
  <c r="S46" i="1"/>
  <c r="T46" i="1"/>
  <c r="W46" i="1"/>
  <c r="Y46" i="1"/>
  <c r="R47" i="1"/>
  <c r="S47" i="1"/>
  <c r="T47" i="1"/>
  <c r="W47" i="1"/>
  <c r="Y47" i="1"/>
  <c r="R48" i="1"/>
  <c r="S48" i="1"/>
  <c r="T48" i="1"/>
  <c r="W48" i="1"/>
  <c r="Y48" i="1"/>
  <c r="R49" i="1"/>
  <c r="S49" i="1"/>
  <c r="T49" i="1"/>
  <c r="W49" i="1"/>
  <c r="Y49" i="1"/>
  <c r="R50" i="1"/>
  <c r="S50" i="1"/>
  <c r="T50" i="1"/>
  <c r="W50" i="1"/>
  <c r="Y50" i="1"/>
  <c r="R51" i="1"/>
  <c r="S51" i="1"/>
  <c r="T51" i="1"/>
  <c r="W51" i="1"/>
  <c r="Y51" i="1"/>
  <c r="R52" i="1"/>
  <c r="S52" i="1"/>
  <c r="T52" i="1"/>
  <c r="W52" i="1"/>
  <c r="Y52" i="1"/>
  <c r="R53" i="1"/>
  <c r="S53" i="1"/>
  <c r="T53" i="1"/>
  <c r="W53" i="1"/>
  <c r="Y53" i="1"/>
  <c r="R54" i="1"/>
  <c r="S54" i="1"/>
  <c r="T54" i="1"/>
  <c r="W54" i="1"/>
  <c r="Y54" i="1"/>
  <c r="R55" i="1"/>
  <c r="S55" i="1"/>
  <c r="T55" i="1"/>
  <c r="W55" i="1"/>
  <c r="Y55" i="1"/>
  <c r="R56" i="1"/>
  <c r="S56" i="1"/>
  <c r="T56" i="1"/>
  <c r="W56" i="1"/>
  <c r="Y56" i="1"/>
  <c r="R57" i="1"/>
  <c r="S57" i="1"/>
  <c r="T57" i="1"/>
  <c r="W57" i="1"/>
  <c r="Y57" i="1"/>
  <c r="R58" i="1"/>
  <c r="S58" i="1"/>
  <c r="T58" i="1"/>
  <c r="W58" i="1"/>
  <c r="Y58" i="1"/>
  <c r="R59" i="1"/>
  <c r="S59" i="1"/>
  <c r="T59" i="1"/>
  <c r="W59" i="1"/>
  <c r="Y59" i="1"/>
  <c r="R60" i="1"/>
  <c r="S60" i="1"/>
  <c r="T60" i="1"/>
  <c r="W60" i="1"/>
  <c r="Y60" i="1"/>
  <c r="R61" i="1"/>
  <c r="S61" i="1"/>
  <c r="T61" i="1"/>
  <c r="W61" i="1"/>
  <c r="Y61" i="1"/>
  <c r="R62" i="1"/>
  <c r="S62" i="1"/>
  <c r="T62" i="1"/>
  <c r="W62" i="1"/>
  <c r="Y62" i="1"/>
  <c r="R63" i="1"/>
  <c r="S63" i="1"/>
  <c r="T63" i="1"/>
  <c r="W63" i="1"/>
  <c r="Y63" i="1"/>
  <c r="R64" i="1"/>
  <c r="S64" i="1"/>
  <c r="T64" i="1"/>
  <c r="W64" i="1"/>
  <c r="Y64" i="1"/>
  <c r="R65" i="1"/>
  <c r="S65" i="1"/>
  <c r="T65" i="1"/>
  <c r="W65" i="1"/>
  <c r="Y65" i="1"/>
  <c r="R66" i="1"/>
  <c r="S66" i="1"/>
  <c r="T66" i="1"/>
  <c r="W66" i="1"/>
  <c r="Y66" i="1"/>
  <c r="R67" i="1"/>
  <c r="S67" i="1"/>
  <c r="T67" i="1"/>
  <c r="W67" i="1"/>
  <c r="Y67" i="1"/>
  <c r="R68" i="1"/>
  <c r="S68" i="1"/>
  <c r="T68" i="1"/>
  <c r="W68" i="1"/>
  <c r="Y68" i="1"/>
  <c r="R69" i="1"/>
  <c r="S69" i="1"/>
  <c r="T69" i="1"/>
  <c r="W69" i="1"/>
  <c r="Y69" i="1"/>
  <c r="R70" i="1"/>
  <c r="S70" i="1"/>
  <c r="T70" i="1"/>
  <c r="W70" i="1"/>
  <c r="Y70" i="1"/>
  <c r="R71" i="1"/>
  <c r="S71" i="1"/>
  <c r="T71" i="1"/>
  <c r="W71" i="1"/>
  <c r="Y71" i="1"/>
  <c r="R72" i="1"/>
  <c r="S72" i="1"/>
  <c r="T72" i="1"/>
  <c r="W72" i="1"/>
  <c r="Y72" i="1"/>
  <c r="R73" i="1"/>
  <c r="S73" i="1"/>
  <c r="T73" i="1"/>
  <c r="W73" i="1"/>
  <c r="Y73" i="1"/>
  <c r="R74" i="1"/>
  <c r="S74" i="1"/>
  <c r="T74" i="1"/>
  <c r="W74" i="1"/>
  <c r="Y74" i="1"/>
  <c r="R75" i="1"/>
  <c r="S75" i="1"/>
  <c r="T75" i="1"/>
  <c r="W75" i="1"/>
  <c r="Y75" i="1"/>
  <c r="R76" i="1"/>
  <c r="S76" i="1"/>
  <c r="T76" i="1"/>
  <c r="W76" i="1"/>
  <c r="Y76" i="1"/>
  <c r="R77" i="1"/>
  <c r="S77" i="1"/>
  <c r="T77" i="1"/>
  <c r="W77" i="1"/>
  <c r="Y77" i="1"/>
  <c r="R78" i="1"/>
  <c r="S78" i="1"/>
  <c r="T78" i="1"/>
  <c r="W78" i="1"/>
  <c r="Y78" i="1"/>
  <c r="R79" i="1"/>
  <c r="S79" i="1"/>
  <c r="T79" i="1"/>
  <c r="W79" i="1"/>
  <c r="Y79" i="1"/>
  <c r="R80" i="1"/>
  <c r="S80" i="1"/>
  <c r="T80" i="1"/>
  <c r="W80" i="1"/>
  <c r="Y80" i="1"/>
  <c r="R81" i="1"/>
  <c r="S81" i="1"/>
  <c r="T81" i="1"/>
  <c r="W81" i="1"/>
  <c r="Y81" i="1"/>
  <c r="R82" i="1"/>
  <c r="S82" i="1"/>
  <c r="T82" i="1"/>
  <c r="W82" i="1"/>
  <c r="Y82" i="1"/>
  <c r="R83" i="1"/>
  <c r="S83" i="1"/>
  <c r="T83" i="1"/>
  <c r="W83" i="1"/>
  <c r="Y83" i="1"/>
  <c r="R84" i="1"/>
  <c r="S84" i="1"/>
  <c r="T84" i="1"/>
  <c r="W84" i="1"/>
  <c r="Y84" i="1"/>
  <c r="R85" i="1"/>
  <c r="S85" i="1"/>
  <c r="T85" i="1"/>
  <c r="W85" i="1"/>
  <c r="Y85" i="1"/>
  <c r="R86" i="1"/>
  <c r="S86" i="1"/>
  <c r="T86" i="1"/>
  <c r="W86" i="1"/>
  <c r="Y86" i="1"/>
  <c r="R87" i="1"/>
  <c r="S87" i="1"/>
  <c r="T87" i="1"/>
  <c r="W87" i="1"/>
  <c r="Y87" i="1"/>
  <c r="R88" i="1"/>
  <c r="S88" i="1"/>
  <c r="T88" i="1"/>
  <c r="W88" i="1"/>
  <c r="Y88" i="1"/>
  <c r="R89" i="1"/>
  <c r="S89" i="1"/>
  <c r="T89" i="1"/>
  <c r="W89" i="1"/>
  <c r="Y89" i="1"/>
  <c r="R90" i="1"/>
  <c r="S90" i="1"/>
  <c r="T90" i="1"/>
  <c r="W90" i="1"/>
  <c r="Y90" i="1"/>
  <c r="R91" i="1"/>
  <c r="S91" i="1"/>
  <c r="T91" i="1"/>
  <c r="W91" i="1"/>
  <c r="Y91" i="1"/>
  <c r="R92" i="1"/>
  <c r="S92" i="1"/>
  <c r="T92" i="1"/>
  <c r="W92" i="1"/>
  <c r="Y92" i="1"/>
  <c r="R93" i="1"/>
  <c r="S93" i="1"/>
  <c r="T93" i="1"/>
  <c r="W93" i="1"/>
  <c r="Y93" i="1"/>
  <c r="R94" i="1"/>
  <c r="S94" i="1"/>
  <c r="T94" i="1"/>
  <c r="W94" i="1"/>
  <c r="Y94" i="1"/>
  <c r="R95" i="1"/>
  <c r="S95" i="1"/>
  <c r="T95" i="1"/>
  <c r="W95" i="1"/>
  <c r="Y95" i="1"/>
  <c r="R96" i="1"/>
  <c r="S96" i="1"/>
  <c r="T96" i="1"/>
  <c r="W96" i="1"/>
  <c r="Y96" i="1"/>
  <c r="R97" i="1"/>
  <c r="S97" i="1"/>
  <c r="T97" i="1"/>
  <c r="W97" i="1"/>
  <c r="Y97" i="1"/>
  <c r="R98" i="1"/>
  <c r="S98" i="1"/>
  <c r="T98" i="1"/>
  <c r="W98" i="1"/>
  <c r="Y98" i="1"/>
  <c r="R99" i="1"/>
  <c r="S99" i="1"/>
  <c r="T99" i="1"/>
  <c r="W99" i="1"/>
  <c r="Y99" i="1"/>
  <c r="R100" i="1"/>
  <c r="S100" i="1"/>
  <c r="T100" i="1"/>
  <c r="W100" i="1"/>
  <c r="Y100" i="1"/>
  <c r="R101" i="1"/>
  <c r="S101" i="1"/>
  <c r="T101" i="1"/>
  <c r="W101" i="1"/>
  <c r="Y101" i="1"/>
  <c r="R102" i="1"/>
  <c r="S102" i="1"/>
  <c r="T102" i="1"/>
  <c r="W102" i="1"/>
  <c r="Y102" i="1"/>
  <c r="R103" i="1"/>
  <c r="S103" i="1"/>
  <c r="T103" i="1"/>
  <c r="W103" i="1"/>
  <c r="Y103" i="1"/>
  <c r="R104" i="1"/>
  <c r="S104" i="1"/>
  <c r="T104" i="1"/>
  <c r="W104" i="1"/>
  <c r="Y104" i="1"/>
  <c r="R105" i="1"/>
  <c r="S105" i="1"/>
  <c r="T105" i="1"/>
  <c r="W105" i="1"/>
  <c r="Y105" i="1"/>
  <c r="R106" i="1"/>
  <c r="S106" i="1"/>
  <c r="T106" i="1"/>
  <c r="W106" i="1"/>
  <c r="Y106" i="1"/>
  <c r="R107" i="1"/>
  <c r="S107" i="1"/>
  <c r="T107" i="1"/>
  <c r="W107" i="1"/>
  <c r="Y107" i="1"/>
  <c r="R108" i="1"/>
  <c r="S108" i="1"/>
  <c r="T108" i="1"/>
  <c r="W108" i="1"/>
  <c r="Y108" i="1"/>
  <c r="R109" i="1"/>
  <c r="S109" i="1"/>
  <c r="T109" i="1"/>
  <c r="W109" i="1"/>
  <c r="Y109" i="1"/>
  <c r="R110" i="1"/>
  <c r="S110" i="1"/>
  <c r="T110" i="1"/>
  <c r="W110" i="1"/>
  <c r="Y110" i="1"/>
  <c r="R111" i="1"/>
  <c r="S111" i="1"/>
  <c r="T111" i="1"/>
  <c r="W111" i="1"/>
  <c r="Y111" i="1"/>
  <c r="R112" i="1"/>
  <c r="S112" i="1"/>
  <c r="T112" i="1"/>
  <c r="W112" i="1"/>
  <c r="Y112" i="1"/>
  <c r="R113" i="1"/>
  <c r="S113" i="1"/>
  <c r="T113" i="1"/>
  <c r="W113" i="1"/>
  <c r="Y113" i="1"/>
  <c r="R114" i="1"/>
  <c r="S114" i="1"/>
  <c r="T114" i="1"/>
  <c r="W114" i="1"/>
  <c r="Y114" i="1"/>
  <c r="R115" i="1"/>
  <c r="S115" i="1"/>
  <c r="T115" i="1"/>
  <c r="W115" i="1"/>
  <c r="Y115" i="1"/>
  <c r="R116" i="1"/>
  <c r="S116" i="1"/>
  <c r="T116" i="1"/>
  <c r="W116" i="1"/>
  <c r="Y116" i="1"/>
  <c r="R117" i="1"/>
  <c r="S117" i="1"/>
  <c r="T117" i="1"/>
  <c r="W117" i="1"/>
  <c r="Y117" i="1"/>
  <c r="R118" i="1"/>
  <c r="S118" i="1"/>
  <c r="T118" i="1"/>
  <c r="W118" i="1"/>
  <c r="Y118" i="1"/>
  <c r="R119" i="1"/>
  <c r="S119" i="1"/>
  <c r="T119" i="1"/>
  <c r="W119" i="1"/>
  <c r="Y119" i="1"/>
  <c r="R120" i="1"/>
  <c r="S120" i="1"/>
  <c r="T120" i="1"/>
  <c r="W120" i="1"/>
  <c r="Y120" i="1"/>
  <c r="R121" i="1"/>
  <c r="S121" i="1"/>
  <c r="T121" i="1"/>
  <c r="W121" i="1"/>
  <c r="Y121" i="1"/>
  <c r="R122" i="1"/>
  <c r="S122" i="1"/>
  <c r="T122" i="1"/>
  <c r="W122" i="1"/>
  <c r="Y122" i="1"/>
  <c r="R123" i="1"/>
  <c r="S123" i="1"/>
  <c r="T123" i="1"/>
  <c r="W123" i="1"/>
  <c r="Y123" i="1"/>
</calcChain>
</file>

<file path=xl/sharedStrings.xml><?xml version="1.0" encoding="utf-8"?>
<sst xmlns="http://schemas.openxmlformats.org/spreadsheetml/2006/main" count="94" uniqueCount="60">
  <si>
    <t>Acid-Base thoughts</t>
  </si>
  <si>
    <t>Strong Acid/Base</t>
  </si>
  <si>
    <t>pH</t>
  </si>
  <si>
    <t>H+</t>
  </si>
  <si>
    <t>OH-</t>
  </si>
  <si>
    <t>h</t>
  </si>
  <si>
    <t>pK Values</t>
  </si>
  <si>
    <t>K</t>
  </si>
  <si>
    <t>pK1</t>
  </si>
  <si>
    <t>pK2</t>
  </si>
  <si>
    <t>pK3</t>
  </si>
  <si>
    <t>pK4</t>
  </si>
  <si>
    <t>pK5</t>
  </si>
  <si>
    <t>pK6</t>
  </si>
  <si>
    <t>[H+]</t>
  </si>
  <si>
    <t>denominator</t>
  </si>
  <si>
    <t>a0</t>
  </si>
  <si>
    <t>a1</t>
  </si>
  <si>
    <t>a2</t>
  </si>
  <si>
    <t>a3</t>
  </si>
  <si>
    <t>a4</t>
  </si>
  <si>
    <t>a5</t>
  </si>
  <si>
    <t>a6</t>
  </si>
  <si>
    <t>n</t>
  </si>
  <si>
    <t>Moles dissociated</t>
  </si>
  <si>
    <t>total  "alkalinity"</t>
  </si>
  <si>
    <t>C(base)</t>
  </si>
  <si>
    <t>Total(WA)</t>
  </si>
  <si>
    <t>Volume(WA)</t>
  </si>
  <si>
    <t>V titrant</t>
  </si>
  <si>
    <t>acid with base</t>
  </si>
  <si>
    <t>total  "acidity"</t>
  </si>
  <si>
    <t>Total(WB)</t>
  </si>
  <si>
    <t>Volume(WB)</t>
  </si>
  <si>
    <t>set the pK vales to &gt;14 to eliminate dissociations</t>
  </si>
  <si>
    <t>Buffer Capacity</t>
  </si>
  <si>
    <t>Cbase</t>
  </si>
  <si>
    <t>v base</t>
  </si>
  <si>
    <t>WB only</t>
  </si>
  <si>
    <t>protolysis</t>
  </si>
  <si>
    <t>simple test</t>
  </si>
  <si>
    <t>pH at equivalence</t>
  </si>
  <si>
    <t>Weak base titrating WA</t>
  </si>
  <si>
    <t>complicated Acid Base Mixtrues</t>
  </si>
  <si>
    <t>WA only</t>
  </si>
  <si>
    <t>at equiv they will be equal and opposite</t>
  </si>
  <si>
    <t>protolysis at equiv</t>
  </si>
  <si>
    <t>part (ignored for WA/WB titration)</t>
  </si>
  <si>
    <t>for plotting equivalence line</t>
  </si>
  <si>
    <t>base with acid</t>
  </si>
  <si>
    <t>Titration WA with Base</t>
  </si>
  <si>
    <t>C base</t>
  </si>
  <si>
    <t>V base</t>
  </si>
  <si>
    <t>total acidity</t>
  </si>
  <si>
    <t>mole basis</t>
  </si>
  <si>
    <t>WA Test</t>
  </si>
  <si>
    <t>moles</t>
  </si>
  <si>
    <t>WB test</t>
  </si>
  <si>
    <t>Kb</t>
  </si>
  <si>
    <t>C(acid)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</si>
</sst>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Symbo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13"/>
        <bgColor indexed="64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7">
    <xf numFmtId="0" fontId="0" fillId="0" borderId="0"/>
    <xf numFmtId="0" fontId="2" fillId="2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4" borderId="2" applyNumberFormat="0" applyFont="0" applyAlignment="0" applyProtection="0"/>
  </cellStyleXfs>
  <cellXfs count="6">
    <xf numFmtId="0" fontId="0" fillId="0" borderId="0" xfId="0"/>
    <xf numFmtId="0" fontId="3" fillId="0" borderId="0" xfId="0" applyFont="1"/>
    <xf numFmtId="0" fontId="0" fillId="3" borderId="1" xfId="0" applyFill="1" applyBorder="1"/>
    <xf numFmtId="0" fontId="2" fillId="2" borderId="1" xfId="1" applyBorder="1"/>
    <xf numFmtId="0" fontId="2" fillId="2" borderId="0" xfId="1"/>
    <xf numFmtId="0" fontId="0" fillId="4" borderId="2" xfId="16" applyFont="1"/>
  </cellXfs>
  <cellStyles count="17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Good" xfId="1" builtinId="26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Normal" xfId="0" builtinId="0"/>
    <cellStyle name="Note" xfId="16" builtinId="1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acidity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274037495313086"/>
          <c:y val="0.0039787678297401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02540119985002"/>
          <c:y val="0.113738019169329"/>
          <c:w val="0.636269591301087"/>
          <c:h val="0.81277955271565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Sheet1!$R$10</c:f>
              <c:strCache>
                <c:ptCount val="1"/>
                <c:pt idx="0">
                  <c:v>total  "acidity"</c:v>
                </c:pt>
              </c:strCache>
            </c:strRef>
          </c:tx>
          <c:marker>
            <c:symbol val="none"/>
          </c:marker>
          <c:xVal>
            <c:numRef>
              <c:f>Sheet1!$F$11:$F$123</c:f>
              <c:numCache>
                <c:formatCode>General</c:formatCode>
                <c:ptCount val="113"/>
                <c:pt idx="0">
                  <c:v>0.0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1.0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2.0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3.0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  <c:pt idx="32">
                  <c:v>4.0</c:v>
                </c:pt>
                <c:pt idx="33">
                  <c:v>4.125</c:v>
                </c:pt>
                <c:pt idx="34">
                  <c:v>4.25</c:v>
                </c:pt>
                <c:pt idx="35">
                  <c:v>4.375</c:v>
                </c:pt>
                <c:pt idx="36">
                  <c:v>4.5</c:v>
                </c:pt>
                <c:pt idx="37">
                  <c:v>4.625</c:v>
                </c:pt>
                <c:pt idx="38">
                  <c:v>4.75</c:v>
                </c:pt>
                <c:pt idx="39">
                  <c:v>4.875</c:v>
                </c:pt>
                <c:pt idx="40">
                  <c:v>5.0</c:v>
                </c:pt>
                <c:pt idx="41">
                  <c:v>5.125</c:v>
                </c:pt>
                <c:pt idx="42">
                  <c:v>5.25</c:v>
                </c:pt>
                <c:pt idx="43">
                  <c:v>5.375</c:v>
                </c:pt>
                <c:pt idx="44">
                  <c:v>5.5</c:v>
                </c:pt>
                <c:pt idx="45">
                  <c:v>5.625</c:v>
                </c:pt>
                <c:pt idx="46">
                  <c:v>5.75</c:v>
                </c:pt>
                <c:pt idx="47">
                  <c:v>5.875</c:v>
                </c:pt>
                <c:pt idx="48">
                  <c:v>6.0</c:v>
                </c:pt>
                <c:pt idx="49">
                  <c:v>6.125</c:v>
                </c:pt>
                <c:pt idx="50">
                  <c:v>6.25</c:v>
                </c:pt>
                <c:pt idx="51">
                  <c:v>6.375</c:v>
                </c:pt>
                <c:pt idx="52">
                  <c:v>6.5</c:v>
                </c:pt>
                <c:pt idx="53">
                  <c:v>6.625</c:v>
                </c:pt>
                <c:pt idx="54">
                  <c:v>6.75</c:v>
                </c:pt>
                <c:pt idx="55">
                  <c:v>6.875</c:v>
                </c:pt>
                <c:pt idx="56">
                  <c:v>7.0</c:v>
                </c:pt>
                <c:pt idx="57">
                  <c:v>7.125</c:v>
                </c:pt>
                <c:pt idx="58">
                  <c:v>7.25</c:v>
                </c:pt>
                <c:pt idx="59">
                  <c:v>7.375</c:v>
                </c:pt>
                <c:pt idx="60">
                  <c:v>7.5</c:v>
                </c:pt>
                <c:pt idx="61">
                  <c:v>7.625</c:v>
                </c:pt>
                <c:pt idx="62">
                  <c:v>7.75</c:v>
                </c:pt>
                <c:pt idx="63">
                  <c:v>7.875</c:v>
                </c:pt>
                <c:pt idx="64">
                  <c:v>8.0</c:v>
                </c:pt>
                <c:pt idx="65">
                  <c:v>8.125</c:v>
                </c:pt>
                <c:pt idx="66">
                  <c:v>8.25</c:v>
                </c:pt>
                <c:pt idx="67">
                  <c:v>8.375</c:v>
                </c:pt>
                <c:pt idx="68">
                  <c:v>8.5</c:v>
                </c:pt>
                <c:pt idx="69">
                  <c:v>8.625</c:v>
                </c:pt>
                <c:pt idx="70">
                  <c:v>8.75</c:v>
                </c:pt>
                <c:pt idx="71">
                  <c:v>8.875</c:v>
                </c:pt>
                <c:pt idx="72">
                  <c:v>9.0</c:v>
                </c:pt>
                <c:pt idx="73">
                  <c:v>9.125</c:v>
                </c:pt>
                <c:pt idx="74">
                  <c:v>9.25</c:v>
                </c:pt>
                <c:pt idx="75">
                  <c:v>9.375</c:v>
                </c:pt>
                <c:pt idx="76">
                  <c:v>9.5</c:v>
                </c:pt>
                <c:pt idx="77">
                  <c:v>9.625</c:v>
                </c:pt>
                <c:pt idx="78">
                  <c:v>9.75</c:v>
                </c:pt>
                <c:pt idx="79">
                  <c:v>9.875</c:v>
                </c:pt>
                <c:pt idx="80">
                  <c:v>10.0</c:v>
                </c:pt>
                <c:pt idx="81">
                  <c:v>10.125</c:v>
                </c:pt>
                <c:pt idx="82">
                  <c:v>10.25</c:v>
                </c:pt>
                <c:pt idx="83">
                  <c:v>10.375</c:v>
                </c:pt>
                <c:pt idx="84">
                  <c:v>10.5</c:v>
                </c:pt>
                <c:pt idx="85">
                  <c:v>10.625</c:v>
                </c:pt>
                <c:pt idx="86">
                  <c:v>10.75</c:v>
                </c:pt>
                <c:pt idx="87">
                  <c:v>10.875</c:v>
                </c:pt>
                <c:pt idx="88">
                  <c:v>11.0</c:v>
                </c:pt>
                <c:pt idx="89">
                  <c:v>11.125</c:v>
                </c:pt>
                <c:pt idx="90">
                  <c:v>11.25</c:v>
                </c:pt>
                <c:pt idx="91">
                  <c:v>11.375</c:v>
                </c:pt>
                <c:pt idx="92">
                  <c:v>11.5</c:v>
                </c:pt>
                <c:pt idx="93">
                  <c:v>11.625</c:v>
                </c:pt>
                <c:pt idx="94">
                  <c:v>11.75</c:v>
                </c:pt>
                <c:pt idx="95">
                  <c:v>11.875</c:v>
                </c:pt>
                <c:pt idx="96">
                  <c:v>12.0</c:v>
                </c:pt>
                <c:pt idx="97">
                  <c:v>12.125</c:v>
                </c:pt>
                <c:pt idx="98">
                  <c:v>12.25</c:v>
                </c:pt>
                <c:pt idx="99">
                  <c:v>12.375</c:v>
                </c:pt>
                <c:pt idx="100">
                  <c:v>12.5</c:v>
                </c:pt>
                <c:pt idx="101">
                  <c:v>12.625</c:v>
                </c:pt>
                <c:pt idx="102">
                  <c:v>12.75</c:v>
                </c:pt>
                <c:pt idx="103">
                  <c:v>12.875</c:v>
                </c:pt>
                <c:pt idx="104">
                  <c:v>13.0</c:v>
                </c:pt>
                <c:pt idx="105">
                  <c:v>13.125</c:v>
                </c:pt>
                <c:pt idx="106">
                  <c:v>13.25</c:v>
                </c:pt>
                <c:pt idx="107">
                  <c:v>13.375</c:v>
                </c:pt>
                <c:pt idx="108">
                  <c:v>13.5</c:v>
                </c:pt>
                <c:pt idx="109">
                  <c:v>13.625</c:v>
                </c:pt>
                <c:pt idx="110">
                  <c:v>13.75</c:v>
                </c:pt>
                <c:pt idx="111">
                  <c:v>13.875</c:v>
                </c:pt>
                <c:pt idx="112">
                  <c:v>14.0</c:v>
                </c:pt>
              </c:numCache>
            </c:numRef>
          </c:xVal>
          <c:yVal>
            <c:numRef>
              <c:f>Sheet1!$R$11:$R$123</c:f>
              <c:numCache>
                <c:formatCode>General</c:formatCode>
                <c:ptCount val="1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-2.79456339360545E153</c:v>
                </c:pt>
                <c:pt idx="6">
                  <c:v>-0.00941019544522696</c:v>
                </c:pt>
                <c:pt idx="7">
                  <c:v>-0.00799618137746506</c:v>
                </c:pt>
                <c:pt idx="8">
                  <c:v>-0.00666000665986908</c:v>
                </c:pt>
                <c:pt idx="9">
                  <c:v>-0.00544430008423296</c:v>
                </c:pt>
                <c:pt idx="10">
                  <c:v>-0.00437542178217361</c:v>
                </c:pt>
                <c:pt idx="11">
                  <c:v>-0.00346311554007529</c:v>
                </c:pt>
                <c:pt idx="12">
                  <c:v>-0.0027033218513754</c:v>
                </c:pt>
                <c:pt idx="13">
                  <c:v>-0.0020824658901953</c:v>
                </c:pt>
                <c:pt idx="14">
                  <c:v>-0.0015817225026815</c:v>
                </c:pt>
                <c:pt idx="15">
                  <c:v>-0.00118038661342355</c:v>
                </c:pt>
                <c:pt idx="16">
                  <c:v>-0.000858085789724039</c:v>
                </c:pt>
                <c:pt idx="17">
                  <c:v>-0.000595951866184763</c:v>
                </c:pt>
                <c:pt idx="18">
                  <c:v>-0.000377019661661794</c:v>
                </c:pt>
                <c:pt idx="19">
                  <c:v>-0.000186127704071055</c:v>
                </c:pt>
                <c:pt idx="20">
                  <c:v>-9.54239595786271E-6</c:v>
                </c:pt>
                <c:pt idx="21">
                  <c:v>0.000165533515413875</c:v>
                </c:pt>
                <c:pt idx="22">
                  <c:v>0.000351449913706302</c:v>
                </c:pt>
                <c:pt idx="23">
                  <c:v>0.000560494583182385</c:v>
                </c:pt>
                <c:pt idx="24">
                  <c:v>0.000805067309122582</c:v>
                </c:pt>
                <c:pt idx="25">
                  <c:v>0.00109751546103084</c:v>
                </c:pt>
                <c:pt idx="26">
                  <c:v>0.001449490862758</c:v>
                </c:pt>
                <c:pt idx="27">
                  <c:v>0.00187071747138485</c:v>
                </c:pt>
                <c:pt idx="28">
                  <c:v>0.00236717849223652</c:v>
                </c:pt>
                <c:pt idx="29">
                  <c:v>0.00293897283777682</c:v>
                </c:pt>
                <c:pt idx="30">
                  <c:v>0.00357841869624206</c:v>
                </c:pt>
                <c:pt idx="31">
                  <c:v>0.00426923756075746</c:v>
                </c:pt>
                <c:pt idx="32">
                  <c:v>0.00498758122150804</c:v>
                </c:pt>
                <c:pt idx="33">
                  <c:v>0.00570510199966439</c:v>
                </c:pt>
                <c:pt idx="34">
                  <c:v>0.00639338376429472</c:v>
                </c:pt>
                <c:pt idx="35">
                  <c:v>0.00702836745305047</c:v>
                </c:pt>
                <c:pt idx="36">
                  <c:v>0.00759340437725092</c:v>
                </c:pt>
                <c:pt idx="37">
                  <c:v>0.00808025353459391</c:v>
                </c:pt>
                <c:pt idx="38">
                  <c:v>0.00848822100376232</c:v>
                </c:pt>
                <c:pt idx="39">
                  <c:v>0.00882220079095288</c:v>
                </c:pt>
                <c:pt idx="40">
                  <c:v>0.00909044635943096</c:v>
                </c:pt>
                <c:pt idx="41">
                  <c:v>0.00930264549520844</c:v>
                </c:pt>
                <c:pt idx="42">
                  <c:v>0.00946854248138249</c:v>
                </c:pt>
                <c:pt idx="43">
                  <c:v>0.00959710999323563</c:v>
                </c:pt>
                <c:pt idx="44">
                  <c:v>0.00969615496992448</c:v>
                </c:pt>
                <c:pt idx="45">
                  <c:v>0.00977221636886605</c:v>
                </c:pt>
                <c:pt idx="46">
                  <c:v>0.00983063328000461</c:v>
                </c:pt>
                <c:pt idx="47">
                  <c:v>0.00987569675438577</c:v>
                </c:pt>
                <c:pt idx="48">
                  <c:v>0.00991083116987235</c:v>
                </c:pt>
                <c:pt idx="49">
                  <c:v>0.00993877532586517</c:v>
                </c:pt>
                <c:pt idx="50">
                  <c:v>0.0099617495958579</c:v>
                </c:pt>
                <c:pt idx="51">
                  <c:v>0.00998160522385349</c:v>
                </c:pt>
                <c:pt idx="52">
                  <c:v>0.00999995730931234</c:v>
                </c:pt>
                <c:pt idx="53">
                  <c:v>0.0100183058523323</c:v>
                </c:pt>
                <c:pt idx="54">
                  <c:v>0.0100381505622447</c:v>
                </c:pt>
                <c:pt idx="55">
                  <c:v>0.0100611056435237</c:v>
                </c:pt>
                <c:pt idx="56">
                  <c:v>0.0100890207715134</c:v>
                </c:pt>
                <c:pt idx="57">
                  <c:v>0.0101241139570117</c:v>
                </c:pt>
                <c:pt idx="58">
                  <c:v>0.0101691206646319</c:v>
                </c:pt>
                <c:pt idx="59">
                  <c:v>0.0102274607205162</c:v>
                </c:pt>
                <c:pt idx="60">
                  <c:v>0.010303419084697</c:v>
                </c:pt>
                <c:pt idx="61">
                  <c:v>0.0104023268058143</c:v>
                </c:pt>
                <c:pt idx="62">
                  <c:v>0.0105307123404718</c:v>
                </c:pt>
                <c:pt idx="63">
                  <c:v>0.010696369054395</c:v>
                </c:pt>
                <c:pt idx="64">
                  <c:v>0.010908252259552</c:v>
                </c:pt>
                <c:pt idx="65">
                  <c:v>0.0111760842669357</c:v>
                </c:pt>
                <c:pt idx="66">
                  <c:v>0.0115095253532416</c:v>
                </c:pt>
                <c:pt idx="67">
                  <c:v>0.0119167948461491</c:v>
                </c:pt>
                <c:pt idx="68">
                  <c:v>0.0124027445861109</c:v>
                </c:pt>
                <c:pt idx="69">
                  <c:v>0.0129666283996879</c:v>
                </c:pt>
                <c:pt idx="70">
                  <c:v>0.0136001396525723</c:v>
                </c:pt>
                <c:pt idx="71">
                  <c:v>0.0142865452993845</c:v>
                </c:pt>
                <c:pt idx="72">
                  <c:v>0.0150016749091121</c:v>
                </c:pt>
                <c:pt idx="73">
                  <c:v>0.0157169620069241</c:v>
                </c:pt>
                <c:pt idx="74">
                  <c:v>0.0164038535109434</c:v>
                </c:pt>
                <c:pt idx="75">
                  <c:v>0.0170382202235313</c:v>
                </c:pt>
                <c:pt idx="76">
                  <c:v>0.0176034014572291</c:v>
                </c:pt>
                <c:pt idx="77">
                  <c:v>0.0180911999235279</c:v>
                </c:pt>
                <c:pt idx="78">
                  <c:v>0.0185010247879845</c:v>
                </c:pt>
                <c:pt idx="79">
                  <c:v>0.0188379421650686</c:v>
                </c:pt>
                <c:pt idx="80">
                  <c:v>0.0191104625671004</c:v>
                </c:pt>
                <c:pt idx="81">
                  <c:v>0.0193286388933607</c:v>
                </c:pt>
                <c:pt idx="82">
                  <c:v>0.0195027206914521</c:v>
                </c:pt>
                <c:pt idx="83">
                  <c:v>0.0196423698336842</c:v>
                </c:pt>
                <c:pt idx="84">
                  <c:v>0.0197563257729199</c:v>
                </c:pt>
                <c:pt idx="85">
                  <c:v>0.0198523837205934</c:v>
                </c:pt>
                <c:pt idx="86">
                  <c:v>0.019937571755031</c:v>
                </c:pt>
                <c:pt idx="87">
                  <c:v>0.0200184507192923</c:v>
                </c:pt>
                <c:pt idx="88">
                  <c:v>0.0201014975651265</c:v>
                </c:pt>
                <c:pt idx="89">
                  <c:v>0.0201935636147622</c:v>
                </c:pt>
                <c:pt idx="90">
                  <c:v>0.0203024251839027</c:v>
                </c:pt>
                <c:pt idx="91">
                  <c:v>0.0204374691821767</c:v>
                </c:pt>
                <c:pt idx="92">
                  <c:v>0.0206105866603465</c:v>
                </c:pt>
                <c:pt idx="93">
                  <c:v>0.0208373916253112</c:v>
                </c:pt>
                <c:pt idx="94">
                  <c:v>0.0211389555094519</c:v>
                </c:pt>
                <c:pt idx="95">
                  <c:v>0.021544376928613</c:v>
                </c:pt>
                <c:pt idx="96">
                  <c:v>0.0220947473574735</c:v>
                </c:pt>
                <c:pt idx="97">
                  <c:v>0.0228495460796149</c:v>
                </c:pt>
                <c:pt idx="98">
                  <c:v>0.0238974788902164</c:v>
                </c:pt>
                <c:pt idx="99">
                  <c:v>0.0253759517554802</c:v>
                </c:pt>
                <c:pt idx="100">
                  <c:v>0.0275086094362197</c:v>
                </c:pt>
                <c:pt idx="101">
                  <c:v>0.0306843319745774</c:v>
                </c:pt>
                <c:pt idx="102">
                  <c:v>0.0356435581512442</c:v>
                </c:pt>
                <c:pt idx="103">
                  <c:v>0.0439924508068505</c:v>
                </c:pt>
                <c:pt idx="104">
                  <c:v>0.059998000199896</c:v>
                </c:pt>
                <c:pt idx="105">
                  <c:v>0.100031617196059</c:v>
                </c:pt>
                <c:pt idx="106">
                  <c:v>3.62404294919203E66</c:v>
                </c:pt>
                <c:pt idx="107">
                  <c:v>0.0</c:v>
                </c:pt>
                <c:pt idx="108">
                  <c:v>0.0</c:v>
                </c:pt>
                <c:pt idx="109">
                  <c:v>0.0</c:v>
                </c:pt>
                <c:pt idx="110">
                  <c:v>0.0</c:v>
                </c:pt>
                <c:pt idx="111">
                  <c:v>0.0</c:v>
                </c:pt>
                <c:pt idx="112">
                  <c:v>0.0</c:v>
                </c:pt>
              </c:numCache>
            </c:numRef>
          </c:yVal>
          <c:smooth val="1"/>
        </c:ser>
        <c:ser>
          <c:idx val="1"/>
          <c:order val="1"/>
          <c:tx>
            <c:v>equivalence pt</c:v>
          </c:tx>
          <c:marker>
            <c:symbol val="none"/>
          </c:marker>
          <c:xVal>
            <c:numRef>
              <c:f>Sheet1!$BH$6:$BH$7</c:f>
              <c:numCache>
                <c:formatCode>General</c:formatCode>
                <c:ptCount val="2"/>
                <c:pt idx="0">
                  <c:v>6.875</c:v>
                </c:pt>
                <c:pt idx="1">
                  <c:v>6.875</c:v>
                </c:pt>
              </c:numCache>
            </c:numRef>
          </c:xVal>
          <c:yVal>
            <c:numRef>
              <c:f>Sheet1!$BI$6:$BI$7</c:f>
              <c:numCache>
                <c:formatCode>General</c:formatCode>
                <c:ptCount val="2"/>
                <c:pt idx="0">
                  <c:v>0.0</c:v>
                </c:pt>
                <c:pt idx="1">
                  <c:v>1.0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2790280"/>
        <c:axId val="-2109757320"/>
      </c:scatterChart>
      <c:valAx>
        <c:axId val="-2102790280"/>
        <c:scaling>
          <c:orientation val="minMax"/>
          <c:max val="13.0"/>
          <c:min val="1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pH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09757320"/>
        <c:crosses val="autoZero"/>
        <c:crossBetween val="midCat"/>
      </c:valAx>
      <c:valAx>
        <c:axId val="-2109757320"/>
        <c:scaling>
          <c:orientation val="minMax"/>
          <c:max val="0.03"/>
          <c:min val="-0.0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degree of dissociation</a:t>
                </a:r>
              </a:p>
              <a:p>
                <a:pPr>
                  <a:defRPr/>
                </a:pP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0279028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250767341582302"/>
          <c:y val="0.133281426882343"/>
          <c:w val="0.218280277465317"/>
          <c:h val="0.128325325149053"/>
        </c:manualLayout>
      </c:layout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titration</a:t>
            </a:r>
          </a:p>
        </c:rich>
      </c:tx>
      <c:layout>
        <c:manualLayout>
          <c:xMode val="edge"/>
          <c:yMode val="edge"/>
          <c:x val="0.36689457567804"/>
          <c:y val="0.0231481481481481"/>
        </c:manualLayout>
      </c:layout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Sheet1!$F$10</c:f>
              <c:strCache>
                <c:ptCount val="1"/>
                <c:pt idx="0">
                  <c:v>pH</c:v>
                </c:pt>
              </c:strCache>
            </c:strRef>
          </c:tx>
          <c:marker>
            <c:symbol val="none"/>
          </c:marker>
          <c:xVal>
            <c:numRef>
              <c:f>Sheet1!$T$11:$T$123</c:f>
              <c:numCache>
                <c:formatCode>General</c:formatCode>
                <c:ptCount val="1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-1.39728169680272E154</c:v>
                </c:pt>
                <c:pt idx="6">
                  <c:v>-0.0470509772261348</c:v>
                </c:pt>
                <c:pt idx="7">
                  <c:v>-0.0399809068873253</c:v>
                </c:pt>
                <c:pt idx="8">
                  <c:v>-0.0333000332993454</c:v>
                </c:pt>
                <c:pt idx="9">
                  <c:v>-0.0272215004211648</c:v>
                </c:pt>
                <c:pt idx="10">
                  <c:v>-0.0218771089108681</c:v>
                </c:pt>
                <c:pt idx="11">
                  <c:v>-0.0173155777003764</c:v>
                </c:pt>
                <c:pt idx="12">
                  <c:v>-0.013516609256877</c:v>
                </c:pt>
                <c:pt idx="13">
                  <c:v>-0.0104123294509765</c:v>
                </c:pt>
                <c:pt idx="14">
                  <c:v>-0.00790861251340748</c:v>
                </c:pt>
                <c:pt idx="15">
                  <c:v>-0.00590193306711777</c:v>
                </c:pt>
                <c:pt idx="16">
                  <c:v>-0.00429042894862019</c:v>
                </c:pt>
                <c:pt idx="17">
                  <c:v>-0.00297975933092382</c:v>
                </c:pt>
                <c:pt idx="18">
                  <c:v>-0.00188509830830897</c:v>
                </c:pt>
                <c:pt idx="19">
                  <c:v>-0.000930638520355277</c:v>
                </c:pt>
                <c:pt idx="20">
                  <c:v>-4.77119797893136E-5</c:v>
                </c:pt>
                <c:pt idx="21">
                  <c:v>0.000827667577069374</c:v>
                </c:pt>
                <c:pt idx="22">
                  <c:v>0.00175724956853151</c:v>
                </c:pt>
                <c:pt idx="23">
                  <c:v>0.00280247291591192</c:v>
                </c:pt>
                <c:pt idx="24">
                  <c:v>0.00402533654561291</c:v>
                </c:pt>
                <c:pt idx="25">
                  <c:v>0.00548757730515419</c:v>
                </c:pt>
                <c:pt idx="26">
                  <c:v>0.00724745431379001</c:v>
                </c:pt>
                <c:pt idx="27">
                  <c:v>0.00935358735692425</c:v>
                </c:pt>
                <c:pt idx="28">
                  <c:v>0.0118358924611826</c:v>
                </c:pt>
                <c:pt idx="29">
                  <c:v>0.0146948641888841</c:v>
                </c:pt>
                <c:pt idx="30">
                  <c:v>0.0178920934812103</c:v>
                </c:pt>
                <c:pt idx="31">
                  <c:v>0.0213461878037873</c:v>
                </c:pt>
                <c:pt idx="32">
                  <c:v>0.0249379061075402</c:v>
                </c:pt>
                <c:pt idx="33">
                  <c:v>0.0285255099983219</c:v>
                </c:pt>
                <c:pt idx="34">
                  <c:v>0.0319669188214736</c:v>
                </c:pt>
                <c:pt idx="35">
                  <c:v>0.0351418372652523</c:v>
                </c:pt>
                <c:pt idx="36">
                  <c:v>0.0379670218862546</c:v>
                </c:pt>
                <c:pt idx="37">
                  <c:v>0.0404012676729695</c:v>
                </c:pt>
                <c:pt idx="38">
                  <c:v>0.0424411050188116</c:v>
                </c:pt>
                <c:pt idx="39">
                  <c:v>0.0441110039547644</c:v>
                </c:pt>
                <c:pt idx="40">
                  <c:v>0.0454522317971548</c:v>
                </c:pt>
                <c:pt idx="41">
                  <c:v>0.0465132274760422</c:v>
                </c:pt>
                <c:pt idx="42">
                  <c:v>0.0473427124069125</c:v>
                </c:pt>
                <c:pt idx="43">
                  <c:v>0.0479855499661781</c:v>
                </c:pt>
                <c:pt idx="44">
                  <c:v>0.0484807748496224</c:v>
                </c:pt>
                <c:pt idx="45">
                  <c:v>0.0488610818443303</c:v>
                </c:pt>
                <c:pt idx="46">
                  <c:v>0.049153166400023</c:v>
                </c:pt>
                <c:pt idx="47">
                  <c:v>0.0493784837719288</c:v>
                </c:pt>
                <c:pt idx="48">
                  <c:v>0.0495541558493618</c:v>
                </c:pt>
                <c:pt idx="49">
                  <c:v>0.0496938766293259</c:v>
                </c:pt>
                <c:pt idx="50">
                  <c:v>0.0498087479792895</c:v>
                </c:pt>
                <c:pt idx="51">
                  <c:v>0.0499080261192674</c:v>
                </c:pt>
                <c:pt idx="52">
                  <c:v>0.0499997865465617</c:v>
                </c:pt>
                <c:pt idx="53">
                  <c:v>0.0500915292616615</c:v>
                </c:pt>
                <c:pt idx="54">
                  <c:v>0.0501907528112236</c:v>
                </c:pt>
                <c:pt idx="55">
                  <c:v>0.0503055282176185</c:v>
                </c:pt>
                <c:pt idx="56">
                  <c:v>0.0504451038575667</c:v>
                </c:pt>
                <c:pt idx="57">
                  <c:v>0.0506205697850585</c:v>
                </c:pt>
                <c:pt idx="58">
                  <c:v>0.0508456033231597</c:v>
                </c:pt>
                <c:pt idx="59">
                  <c:v>0.0511373036025808</c:v>
                </c:pt>
                <c:pt idx="60">
                  <c:v>0.0515170954234851</c:v>
                </c:pt>
                <c:pt idx="61">
                  <c:v>0.0520116340290713</c:v>
                </c:pt>
                <c:pt idx="62">
                  <c:v>0.0526535617023591</c:v>
                </c:pt>
                <c:pt idx="63">
                  <c:v>0.0534818452719752</c:v>
                </c:pt>
                <c:pt idx="64">
                  <c:v>0.0545412612977599</c:v>
                </c:pt>
                <c:pt idx="65">
                  <c:v>0.0558804213346787</c:v>
                </c:pt>
                <c:pt idx="66">
                  <c:v>0.057547626766208</c:v>
                </c:pt>
                <c:pt idx="67">
                  <c:v>0.0595839742307455</c:v>
                </c:pt>
                <c:pt idx="68">
                  <c:v>0.0620137229305543</c:v>
                </c:pt>
                <c:pt idx="69">
                  <c:v>0.0648331419984394</c:v>
                </c:pt>
                <c:pt idx="70">
                  <c:v>0.0680006982628615</c:v>
                </c:pt>
                <c:pt idx="71">
                  <c:v>0.0714327264969227</c:v>
                </c:pt>
                <c:pt idx="72">
                  <c:v>0.0750083745455604</c:v>
                </c:pt>
                <c:pt idx="73">
                  <c:v>0.0785848100346207</c:v>
                </c:pt>
                <c:pt idx="74">
                  <c:v>0.0820192675547169</c:v>
                </c:pt>
                <c:pt idx="75">
                  <c:v>0.0851911011176566</c:v>
                </c:pt>
                <c:pt idx="76">
                  <c:v>0.0880170072861454</c:v>
                </c:pt>
                <c:pt idx="77">
                  <c:v>0.0904559996176394</c:v>
                </c:pt>
                <c:pt idx="78">
                  <c:v>0.0925051239399225</c:v>
                </c:pt>
                <c:pt idx="79">
                  <c:v>0.0941897108253429</c:v>
                </c:pt>
                <c:pt idx="80">
                  <c:v>0.0955523128355019</c:v>
                </c:pt>
                <c:pt idx="81">
                  <c:v>0.0966431944668033</c:v>
                </c:pt>
                <c:pt idx="82">
                  <c:v>0.0975136034572603</c:v>
                </c:pt>
                <c:pt idx="83">
                  <c:v>0.0982118491684209</c:v>
                </c:pt>
                <c:pt idx="84">
                  <c:v>0.0987816288645996</c:v>
                </c:pt>
                <c:pt idx="85">
                  <c:v>0.099261918602967</c:v>
                </c:pt>
                <c:pt idx="86">
                  <c:v>0.0996878587751552</c:v>
                </c:pt>
                <c:pt idx="87">
                  <c:v>0.100092253596462</c:v>
                </c:pt>
                <c:pt idx="88">
                  <c:v>0.100507487825633</c:v>
                </c:pt>
                <c:pt idx="89">
                  <c:v>0.100967818073811</c:v>
                </c:pt>
                <c:pt idx="90">
                  <c:v>0.101512125919514</c:v>
                </c:pt>
                <c:pt idx="91">
                  <c:v>0.102187345910884</c:v>
                </c:pt>
                <c:pt idx="92">
                  <c:v>0.103052933301732</c:v>
                </c:pt>
                <c:pt idx="93">
                  <c:v>0.104186958126556</c:v>
                </c:pt>
                <c:pt idx="94">
                  <c:v>0.10569477754726</c:v>
                </c:pt>
                <c:pt idx="95">
                  <c:v>0.107721884643065</c:v>
                </c:pt>
                <c:pt idx="96">
                  <c:v>0.110473736787367</c:v>
                </c:pt>
                <c:pt idx="97">
                  <c:v>0.114247730398075</c:v>
                </c:pt>
                <c:pt idx="98">
                  <c:v>0.119487394451082</c:v>
                </c:pt>
                <c:pt idx="99">
                  <c:v>0.126879758777401</c:v>
                </c:pt>
                <c:pt idx="100">
                  <c:v>0.137543047181099</c:v>
                </c:pt>
                <c:pt idx="101">
                  <c:v>0.153421659872887</c:v>
                </c:pt>
                <c:pt idx="102">
                  <c:v>0.178217790756221</c:v>
                </c:pt>
                <c:pt idx="103">
                  <c:v>0.219962254034252</c:v>
                </c:pt>
                <c:pt idx="104">
                  <c:v>0.29999000099948</c:v>
                </c:pt>
                <c:pt idx="105">
                  <c:v>0.500158085980293</c:v>
                </c:pt>
                <c:pt idx="106">
                  <c:v>1.81202147459601E67</c:v>
                </c:pt>
                <c:pt idx="107">
                  <c:v>0.0</c:v>
                </c:pt>
                <c:pt idx="108">
                  <c:v>0.0</c:v>
                </c:pt>
                <c:pt idx="109">
                  <c:v>0.0</c:v>
                </c:pt>
                <c:pt idx="110">
                  <c:v>0.0</c:v>
                </c:pt>
                <c:pt idx="111">
                  <c:v>0.0</c:v>
                </c:pt>
                <c:pt idx="112">
                  <c:v>0.0</c:v>
                </c:pt>
              </c:numCache>
            </c:numRef>
          </c:xVal>
          <c:yVal>
            <c:numRef>
              <c:f>Sheet1!$F$11:$F$123</c:f>
              <c:numCache>
                <c:formatCode>General</c:formatCode>
                <c:ptCount val="113"/>
                <c:pt idx="0">
                  <c:v>0.0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1.0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2.0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3.0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  <c:pt idx="32">
                  <c:v>4.0</c:v>
                </c:pt>
                <c:pt idx="33">
                  <c:v>4.125</c:v>
                </c:pt>
                <c:pt idx="34">
                  <c:v>4.25</c:v>
                </c:pt>
                <c:pt idx="35">
                  <c:v>4.375</c:v>
                </c:pt>
                <c:pt idx="36">
                  <c:v>4.5</c:v>
                </c:pt>
                <c:pt idx="37">
                  <c:v>4.625</c:v>
                </c:pt>
                <c:pt idx="38">
                  <c:v>4.75</c:v>
                </c:pt>
                <c:pt idx="39">
                  <c:v>4.875</c:v>
                </c:pt>
                <c:pt idx="40">
                  <c:v>5.0</c:v>
                </c:pt>
                <c:pt idx="41">
                  <c:v>5.125</c:v>
                </c:pt>
                <c:pt idx="42">
                  <c:v>5.25</c:v>
                </c:pt>
                <c:pt idx="43">
                  <c:v>5.375</c:v>
                </c:pt>
                <c:pt idx="44">
                  <c:v>5.5</c:v>
                </c:pt>
                <c:pt idx="45">
                  <c:v>5.625</c:v>
                </c:pt>
                <c:pt idx="46">
                  <c:v>5.75</c:v>
                </c:pt>
                <c:pt idx="47">
                  <c:v>5.875</c:v>
                </c:pt>
                <c:pt idx="48">
                  <c:v>6.0</c:v>
                </c:pt>
                <c:pt idx="49">
                  <c:v>6.125</c:v>
                </c:pt>
                <c:pt idx="50">
                  <c:v>6.25</c:v>
                </c:pt>
                <c:pt idx="51">
                  <c:v>6.375</c:v>
                </c:pt>
                <c:pt idx="52">
                  <c:v>6.5</c:v>
                </c:pt>
                <c:pt idx="53">
                  <c:v>6.625</c:v>
                </c:pt>
                <c:pt idx="54">
                  <c:v>6.75</c:v>
                </c:pt>
                <c:pt idx="55">
                  <c:v>6.875</c:v>
                </c:pt>
                <c:pt idx="56">
                  <c:v>7.0</c:v>
                </c:pt>
                <c:pt idx="57">
                  <c:v>7.125</c:v>
                </c:pt>
                <c:pt idx="58">
                  <c:v>7.25</c:v>
                </c:pt>
                <c:pt idx="59">
                  <c:v>7.375</c:v>
                </c:pt>
                <c:pt idx="60">
                  <c:v>7.5</c:v>
                </c:pt>
                <c:pt idx="61">
                  <c:v>7.625</c:v>
                </c:pt>
                <c:pt idx="62">
                  <c:v>7.75</c:v>
                </c:pt>
                <c:pt idx="63">
                  <c:v>7.875</c:v>
                </c:pt>
                <c:pt idx="64">
                  <c:v>8.0</c:v>
                </c:pt>
                <c:pt idx="65">
                  <c:v>8.125</c:v>
                </c:pt>
                <c:pt idx="66">
                  <c:v>8.25</c:v>
                </c:pt>
                <c:pt idx="67">
                  <c:v>8.375</c:v>
                </c:pt>
                <c:pt idx="68">
                  <c:v>8.5</c:v>
                </c:pt>
                <c:pt idx="69">
                  <c:v>8.625</c:v>
                </c:pt>
                <c:pt idx="70">
                  <c:v>8.75</c:v>
                </c:pt>
                <c:pt idx="71">
                  <c:v>8.875</c:v>
                </c:pt>
                <c:pt idx="72">
                  <c:v>9.0</c:v>
                </c:pt>
                <c:pt idx="73">
                  <c:v>9.125</c:v>
                </c:pt>
                <c:pt idx="74">
                  <c:v>9.25</c:v>
                </c:pt>
                <c:pt idx="75">
                  <c:v>9.375</c:v>
                </c:pt>
                <c:pt idx="76">
                  <c:v>9.5</c:v>
                </c:pt>
                <c:pt idx="77">
                  <c:v>9.625</c:v>
                </c:pt>
                <c:pt idx="78">
                  <c:v>9.75</c:v>
                </c:pt>
                <c:pt idx="79">
                  <c:v>9.875</c:v>
                </c:pt>
                <c:pt idx="80">
                  <c:v>10.0</c:v>
                </c:pt>
                <c:pt idx="81">
                  <c:v>10.125</c:v>
                </c:pt>
                <c:pt idx="82">
                  <c:v>10.25</c:v>
                </c:pt>
                <c:pt idx="83">
                  <c:v>10.375</c:v>
                </c:pt>
                <c:pt idx="84">
                  <c:v>10.5</c:v>
                </c:pt>
                <c:pt idx="85">
                  <c:v>10.625</c:v>
                </c:pt>
                <c:pt idx="86">
                  <c:v>10.75</c:v>
                </c:pt>
                <c:pt idx="87">
                  <c:v>10.875</c:v>
                </c:pt>
                <c:pt idx="88">
                  <c:v>11.0</c:v>
                </c:pt>
                <c:pt idx="89">
                  <c:v>11.125</c:v>
                </c:pt>
                <c:pt idx="90">
                  <c:v>11.25</c:v>
                </c:pt>
                <c:pt idx="91">
                  <c:v>11.375</c:v>
                </c:pt>
                <c:pt idx="92">
                  <c:v>11.5</c:v>
                </c:pt>
                <c:pt idx="93">
                  <c:v>11.625</c:v>
                </c:pt>
                <c:pt idx="94">
                  <c:v>11.75</c:v>
                </c:pt>
                <c:pt idx="95">
                  <c:v>11.875</c:v>
                </c:pt>
                <c:pt idx="96">
                  <c:v>12.0</c:v>
                </c:pt>
                <c:pt idx="97">
                  <c:v>12.125</c:v>
                </c:pt>
                <c:pt idx="98">
                  <c:v>12.25</c:v>
                </c:pt>
                <c:pt idx="99">
                  <c:v>12.375</c:v>
                </c:pt>
                <c:pt idx="100">
                  <c:v>12.5</c:v>
                </c:pt>
                <c:pt idx="101">
                  <c:v>12.625</c:v>
                </c:pt>
                <c:pt idx="102">
                  <c:v>12.75</c:v>
                </c:pt>
                <c:pt idx="103">
                  <c:v>12.875</c:v>
                </c:pt>
                <c:pt idx="104">
                  <c:v>13.0</c:v>
                </c:pt>
                <c:pt idx="105">
                  <c:v>13.125</c:v>
                </c:pt>
                <c:pt idx="106">
                  <c:v>13.25</c:v>
                </c:pt>
                <c:pt idx="107">
                  <c:v>13.375</c:v>
                </c:pt>
                <c:pt idx="108">
                  <c:v>13.5</c:v>
                </c:pt>
                <c:pt idx="109">
                  <c:v>13.625</c:v>
                </c:pt>
                <c:pt idx="110">
                  <c:v>13.75</c:v>
                </c:pt>
                <c:pt idx="111">
                  <c:v>13.875</c:v>
                </c:pt>
                <c:pt idx="112">
                  <c:v>14.0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9831832"/>
        <c:axId val="-2103200648"/>
      </c:scatterChart>
      <c:valAx>
        <c:axId val="-2109831832"/>
        <c:scaling>
          <c:orientation val="minMax"/>
          <c:max val="0.4"/>
          <c:min val="-0.1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Volume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03200648"/>
        <c:crosses val="autoZero"/>
        <c:crossBetween val="midCat"/>
      </c:valAx>
      <c:valAx>
        <c:axId val="-2103200648"/>
        <c:scaling>
          <c:orientation val="minMax"/>
          <c:max val="13.0"/>
          <c:min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pH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0983183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degree</a:t>
            </a:r>
            <a:r>
              <a:rPr lang="en-US" baseline="0"/>
              <a:t> of association</a:t>
            </a:r>
            <a:endParaRPr lang="en-US"/>
          </a:p>
        </c:rich>
      </c:tx>
      <c:layout>
        <c:manualLayout>
          <c:xMode val="edge"/>
          <c:yMode val="edge"/>
          <c:x val="0.216894638170229"/>
          <c:y val="0.023148096903222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9399700037495"/>
          <c:y val="0.0977635782747604"/>
          <c:w val="0.636269591301087"/>
          <c:h val="0.81277955271565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Sheet1!$W$10</c:f>
              <c:strCache>
                <c:ptCount val="1"/>
                <c:pt idx="0">
                  <c:v>total  "alkalinity"</c:v>
                </c:pt>
              </c:strCache>
            </c:strRef>
          </c:tx>
          <c:marker>
            <c:symbol val="none"/>
          </c:marker>
          <c:xVal>
            <c:numRef>
              <c:f>Sheet1!$F$11:$F$123</c:f>
              <c:numCache>
                <c:formatCode>General</c:formatCode>
                <c:ptCount val="113"/>
                <c:pt idx="0">
                  <c:v>0.0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1.0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2.0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3.0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  <c:pt idx="32">
                  <c:v>4.0</c:v>
                </c:pt>
                <c:pt idx="33">
                  <c:v>4.125</c:v>
                </c:pt>
                <c:pt idx="34">
                  <c:v>4.25</c:v>
                </c:pt>
                <c:pt idx="35">
                  <c:v>4.375</c:v>
                </c:pt>
                <c:pt idx="36">
                  <c:v>4.5</c:v>
                </c:pt>
                <c:pt idx="37">
                  <c:v>4.625</c:v>
                </c:pt>
                <c:pt idx="38">
                  <c:v>4.75</c:v>
                </c:pt>
                <c:pt idx="39">
                  <c:v>4.875</c:v>
                </c:pt>
                <c:pt idx="40">
                  <c:v>5.0</c:v>
                </c:pt>
                <c:pt idx="41">
                  <c:v>5.125</c:v>
                </c:pt>
                <c:pt idx="42">
                  <c:v>5.25</c:v>
                </c:pt>
                <c:pt idx="43">
                  <c:v>5.375</c:v>
                </c:pt>
                <c:pt idx="44">
                  <c:v>5.5</c:v>
                </c:pt>
                <c:pt idx="45">
                  <c:v>5.625</c:v>
                </c:pt>
                <c:pt idx="46">
                  <c:v>5.75</c:v>
                </c:pt>
                <c:pt idx="47">
                  <c:v>5.875</c:v>
                </c:pt>
                <c:pt idx="48">
                  <c:v>6.0</c:v>
                </c:pt>
                <c:pt idx="49">
                  <c:v>6.125</c:v>
                </c:pt>
                <c:pt idx="50">
                  <c:v>6.25</c:v>
                </c:pt>
                <c:pt idx="51">
                  <c:v>6.375</c:v>
                </c:pt>
                <c:pt idx="52">
                  <c:v>6.5</c:v>
                </c:pt>
                <c:pt idx="53">
                  <c:v>6.625</c:v>
                </c:pt>
                <c:pt idx="54">
                  <c:v>6.75</c:v>
                </c:pt>
                <c:pt idx="55">
                  <c:v>6.875</c:v>
                </c:pt>
                <c:pt idx="56">
                  <c:v>7.0</c:v>
                </c:pt>
                <c:pt idx="57">
                  <c:v>7.125</c:v>
                </c:pt>
                <c:pt idx="58">
                  <c:v>7.25</c:v>
                </c:pt>
                <c:pt idx="59">
                  <c:v>7.375</c:v>
                </c:pt>
                <c:pt idx="60">
                  <c:v>7.5</c:v>
                </c:pt>
                <c:pt idx="61">
                  <c:v>7.625</c:v>
                </c:pt>
                <c:pt idx="62">
                  <c:v>7.75</c:v>
                </c:pt>
                <c:pt idx="63">
                  <c:v>7.875</c:v>
                </c:pt>
                <c:pt idx="64">
                  <c:v>8.0</c:v>
                </c:pt>
                <c:pt idx="65">
                  <c:v>8.125</c:v>
                </c:pt>
                <c:pt idx="66">
                  <c:v>8.25</c:v>
                </c:pt>
                <c:pt idx="67">
                  <c:v>8.375</c:v>
                </c:pt>
                <c:pt idx="68">
                  <c:v>8.5</c:v>
                </c:pt>
                <c:pt idx="69">
                  <c:v>8.625</c:v>
                </c:pt>
                <c:pt idx="70">
                  <c:v>8.75</c:v>
                </c:pt>
                <c:pt idx="71">
                  <c:v>8.875</c:v>
                </c:pt>
                <c:pt idx="72">
                  <c:v>9.0</c:v>
                </c:pt>
                <c:pt idx="73">
                  <c:v>9.125</c:v>
                </c:pt>
                <c:pt idx="74">
                  <c:v>9.25</c:v>
                </c:pt>
                <c:pt idx="75">
                  <c:v>9.375</c:v>
                </c:pt>
                <c:pt idx="76">
                  <c:v>9.5</c:v>
                </c:pt>
                <c:pt idx="77">
                  <c:v>9.625</c:v>
                </c:pt>
                <c:pt idx="78">
                  <c:v>9.75</c:v>
                </c:pt>
                <c:pt idx="79">
                  <c:v>9.875</c:v>
                </c:pt>
                <c:pt idx="80">
                  <c:v>10.0</c:v>
                </c:pt>
                <c:pt idx="81">
                  <c:v>10.125</c:v>
                </c:pt>
                <c:pt idx="82">
                  <c:v>10.25</c:v>
                </c:pt>
                <c:pt idx="83">
                  <c:v>10.375</c:v>
                </c:pt>
                <c:pt idx="84">
                  <c:v>10.5</c:v>
                </c:pt>
                <c:pt idx="85">
                  <c:v>10.625</c:v>
                </c:pt>
                <c:pt idx="86">
                  <c:v>10.75</c:v>
                </c:pt>
                <c:pt idx="87">
                  <c:v>10.875</c:v>
                </c:pt>
                <c:pt idx="88">
                  <c:v>11.0</c:v>
                </c:pt>
                <c:pt idx="89">
                  <c:v>11.125</c:v>
                </c:pt>
                <c:pt idx="90">
                  <c:v>11.25</c:v>
                </c:pt>
                <c:pt idx="91">
                  <c:v>11.375</c:v>
                </c:pt>
                <c:pt idx="92">
                  <c:v>11.5</c:v>
                </c:pt>
                <c:pt idx="93">
                  <c:v>11.625</c:v>
                </c:pt>
                <c:pt idx="94">
                  <c:v>11.75</c:v>
                </c:pt>
                <c:pt idx="95">
                  <c:v>11.875</c:v>
                </c:pt>
                <c:pt idx="96">
                  <c:v>12.0</c:v>
                </c:pt>
                <c:pt idx="97">
                  <c:v>12.125</c:v>
                </c:pt>
                <c:pt idx="98">
                  <c:v>12.25</c:v>
                </c:pt>
                <c:pt idx="99">
                  <c:v>12.375</c:v>
                </c:pt>
                <c:pt idx="100">
                  <c:v>12.5</c:v>
                </c:pt>
                <c:pt idx="101">
                  <c:v>12.625</c:v>
                </c:pt>
                <c:pt idx="102">
                  <c:v>12.75</c:v>
                </c:pt>
                <c:pt idx="103">
                  <c:v>12.875</c:v>
                </c:pt>
                <c:pt idx="104">
                  <c:v>13.0</c:v>
                </c:pt>
                <c:pt idx="105">
                  <c:v>13.125</c:v>
                </c:pt>
                <c:pt idx="106">
                  <c:v>13.25</c:v>
                </c:pt>
                <c:pt idx="107">
                  <c:v>13.375</c:v>
                </c:pt>
                <c:pt idx="108">
                  <c:v>13.5</c:v>
                </c:pt>
                <c:pt idx="109">
                  <c:v>13.625</c:v>
                </c:pt>
                <c:pt idx="110">
                  <c:v>13.75</c:v>
                </c:pt>
                <c:pt idx="111">
                  <c:v>13.875</c:v>
                </c:pt>
                <c:pt idx="112">
                  <c:v>14.0</c:v>
                </c:pt>
              </c:numCache>
            </c:numRef>
          </c:xVal>
          <c:yVal>
            <c:numRef>
              <c:f>Sheet1!$W$11:$W$123</c:f>
              <c:numCache>
                <c:formatCode>General</c:formatCode>
                <c:ptCount val="1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1.33332111193645E273</c:v>
                </c:pt>
                <c:pt idx="7">
                  <c:v>4.21633156538105E185</c:v>
                </c:pt>
                <c:pt idx="8">
                  <c:v>1.33332111129848E98</c:v>
                </c:pt>
                <c:pt idx="9">
                  <c:v>4.21633156180282E10</c:v>
                </c:pt>
                <c:pt idx="10">
                  <c:v>0.0585057797285276</c:v>
                </c:pt>
                <c:pt idx="11">
                  <c:v>0.0418347935668995</c:v>
                </c:pt>
                <c:pt idx="12">
                  <c:v>0.0338280108750017</c:v>
                </c:pt>
                <c:pt idx="13">
                  <c:v>0.0292703827298326</c:v>
                </c:pt>
                <c:pt idx="14">
                  <c:v>0.0264205764399213</c:v>
                </c:pt>
                <c:pt idx="15">
                  <c:v>0.0245301364218382</c:v>
                </c:pt>
                <c:pt idx="16">
                  <c:v>0.0232232111999708</c:v>
                </c:pt>
                <c:pt idx="17">
                  <c:v>0.022289687681583</c:v>
                </c:pt>
                <c:pt idx="18">
                  <c:v>0.0216023073641128</c:v>
                </c:pt>
                <c:pt idx="19">
                  <c:v>0.0210788394645209</c:v>
                </c:pt>
                <c:pt idx="20">
                  <c:v>0.0206630151880407</c:v>
                </c:pt>
                <c:pt idx="21">
                  <c:v>0.0203141276574059</c:v>
                </c:pt>
                <c:pt idx="22">
                  <c:v>0.0200009988498009</c:v>
                </c:pt>
                <c:pt idx="23">
                  <c:v>0.0196983499773961</c:v>
                </c:pt>
                <c:pt idx="24">
                  <c:v>0.0193846538923571</c:v>
                </c:pt>
                <c:pt idx="25">
                  <c:v>0.0190410572205513</c:v>
                </c:pt>
                <c:pt idx="26">
                  <c:v>0.018651217093358</c:v>
                </c:pt>
                <c:pt idx="27">
                  <c:v>0.0182019953282913</c:v>
                </c:pt>
                <c:pt idx="28">
                  <c:v>0.017684903240152</c:v>
                </c:pt>
                <c:pt idx="29">
                  <c:v>0.0170979881747554</c:v>
                </c:pt>
                <c:pt idx="30">
                  <c:v>0.0164475479181794</c:v>
                </c:pt>
                <c:pt idx="31">
                  <c:v>0.0157488172554816</c:v>
                </c:pt>
                <c:pt idx="32">
                  <c:v>0.0150248498261763</c:v>
                </c:pt>
                <c:pt idx="33">
                  <c:v>0.0143033849000995</c:v>
                </c:pt>
                <c:pt idx="34">
                  <c:v>0.0136123733863231</c:v>
                </c:pt>
                <c:pt idx="35">
                  <c:v>0.0129755223389237</c:v>
                </c:pt>
                <c:pt idx="36">
                  <c:v>0.0124092191135008</c:v>
                </c:pt>
                <c:pt idx="37">
                  <c:v>0.0119215154049485</c:v>
                </c:pt>
                <c:pt idx="38">
                  <c:v>0.0115129715629578</c:v>
                </c:pt>
                <c:pt idx="39">
                  <c:v>0.0111786016200905</c:v>
                </c:pt>
                <c:pt idx="40">
                  <c:v>0.0109100900646088</c:v>
                </c:pt>
                <c:pt idx="41">
                  <c:v>0.0106977078400785</c:v>
                </c:pt>
                <c:pt idx="42">
                  <c:v>0.0105316834289686</c:v>
                </c:pt>
                <c:pt idx="43">
                  <c:v>0.010403026213453</c:v>
                </c:pt>
                <c:pt idx="44">
                  <c:v>0.0103039173873531</c:v>
                </c:pt>
                <c:pt idx="45">
                  <c:v>0.0102278100785904</c:v>
                </c:pt>
                <c:pt idx="46">
                  <c:v>0.0101693598571075</c:v>
                </c:pt>
                <c:pt idx="47">
                  <c:v>0.0101242720197581</c:v>
                </c:pt>
                <c:pt idx="48">
                  <c:v>0.0100891196547979</c:v>
                </c:pt>
                <c:pt idx="49">
                  <c:v>0.010061162179058</c:v>
                </c:pt>
                <c:pt idx="50">
                  <c:v>0.0100381779451178</c:v>
                </c:pt>
                <c:pt idx="51">
                  <c:v>0.0100183147857785</c:v>
                </c:pt>
                <c:pt idx="52">
                  <c:v>0.00999995692187525</c:v>
                </c:pt>
                <c:pt idx="53">
                  <c:v>0.00998160384334187</c:v>
                </c:pt>
                <c:pt idx="54">
                  <c:v>0.0099617554487483</c:v>
                </c:pt>
                <c:pt idx="55">
                  <c:v>0.00993879722206132</c:v>
                </c:pt>
                <c:pt idx="56">
                  <c:v>0.00991087922948662</c:v>
                </c:pt>
                <c:pt idx="57">
                  <c:v>0.00987578323456657</c:v>
                </c:pt>
                <c:pt idx="58">
                  <c:v>0.0098307735652666</c:v>
                </c:pt>
                <c:pt idx="59">
                  <c:v>0.00977243019752294</c:v>
                </c:pt>
                <c:pt idx="60">
                  <c:v>0.00969646798169367</c:v>
                </c:pt>
                <c:pt idx="61">
                  <c:v>0.00959755569830203</c:v>
                </c:pt>
                <c:pt idx="62">
                  <c:v>0.00946916476832979</c:v>
                </c:pt>
                <c:pt idx="63">
                  <c:v>0.00930350181335967</c:v>
                </c:pt>
                <c:pt idx="64">
                  <c:v>0.00909161173034053</c:v>
                </c:pt>
                <c:pt idx="65">
                  <c:v>0.00882377282754751</c:v>
                </c:pt>
                <c:pt idx="66">
                  <c:v>0.00849032615562832</c:v>
                </c:pt>
                <c:pt idx="67">
                  <c:v>0.00808305486087911</c:v>
                </c:pt>
                <c:pt idx="68">
                  <c:v>0.00759711132188275</c:v>
                </c:pt>
                <c:pt idx="69">
                  <c:v>0.00703324842381915</c:v>
                </c:pt>
                <c:pt idx="70">
                  <c:v>0.00639978285110024</c:v>
                </c:pt>
                <c:pt idx="71">
                  <c:v>0.00571346190322852</c:v>
                </c:pt>
                <c:pt idx="72">
                  <c:v>0.00499847530307941</c:v>
                </c:pt>
                <c:pt idx="73">
                  <c:v>0.00428341471001898</c:v>
                </c:pt>
                <c:pt idx="74">
                  <c:v>0.00359686537274431</c:v>
                </c:pt>
                <c:pt idx="75">
                  <c:v>0.00296299731601766</c:v>
                </c:pt>
                <c:pt idx="76">
                  <c:v>0.00239852338598873</c:v>
                </c:pt>
                <c:pt idx="77">
                  <c:v>0.00191170839768337</c:v>
                </c:pt>
                <c:pt idx="78">
                  <c:v>0.0015032318152659</c:v>
                </c:pt>
                <c:pt idx="79">
                  <c:v>0.00116814507157655</c:v>
                </c:pt>
                <c:pt idx="80">
                  <c:v>0.000898094561964037</c:v>
                </c:pt>
                <c:pt idx="81">
                  <c:v>0.000683237566076238</c:v>
                </c:pt>
                <c:pt idx="82">
                  <c:v>0.00051360661161351</c:v>
                </c:pt>
                <c:pt idx="83">
                  <c:v>0.000379918933236109</c:v>
                </c:pt>
                <c:pt idx="84">
                  <c:v>0.000273945427357241</c:v>
                </c:pt>
                <c:pt idx="85">
                  <c:v>0.000188579449152635</c:v>
                </c:pt>
                <c:pt idx="86">
                  <c:v>0.00011772483144889</c:v>
                </c:pt>
                <c:pt idx="87">
                  <c:v>5.60872864382224E-5</c:v>
                </c:pt>
                <c:pt idx="88">
                  <c:v>-1.07928446147833E-6</c:v>
                </c:pt>
                <c:pt idx="89">
                  <c:v>-5.82441667174244E-5</c:v>
                </c:pt>
                <c:pt idx="90">
                  <c:v>-0.000119876520604987</c:v>
                </c:pt>
                <c:pt idx="91">
                  <c:v>-0.00019072206360409</c:v>
                </c:pt>
                <c:pt idx="92">
                  <c:v>-0.000276074430834505</c:v>
                </c:pt>
                <c:pt idx="93">
                  <c:v>-0.000382028842413612</c:v>
                </c:pt>
                <c:pt idx="94">
                  <c:v>-0.000515690678006981</c:v>
                </c:pt>
                <c:pt idx="95">
                  <c:v>-0.000685287444042101</c:v>
                </c:pt>
                <c:pt idx="96">
                  <c:v>-0.000900099989744838</c:v>
                </c:pt>
                <c:pt idx="97">
                  <c:v>-0.00117009361655903</c:v>
                </c:pt>
                <c:pt idx="98">
                  <c:v>-0.00150510876373463</c:v>
                </c:pt>
                <c:pt idx="99">
                  <c:v>-0.00191349689485513</c:v>
                </c:pt>
                <c:pt idx="100">
                  <c:v>-0.00240020493619315</c:v>
                </c:pt>
                <c:pt idx="101">
                  <c:v>-0.00296455270980555</c:v>
                </c:pt>
                <c:pt idx="102">
                  <c:v>-0.00359827599577986</c:v>
                </c:pt>
                <c:pt idx="103">
                  <c:v>4.21633156179687E10</c:v>
                </c:pt>
                <c:pt idx="104">
                  <c:v>1.33332111129837E98</c:v>
                </c:pt>
                <c:pt idx="105">
                  <c:v>4.21633156538904E185</c:v>
                </c:pt>
                <c:pt idx="106">
                  <c:v>1.33332111193791E273</c:v>
                </c:pt>
                <c:pt idx="107">
                  <c:v>0.0</c:v>
                </c:pt>
                <c:pt idx="108">
                  <c:v>0.0</c:v>
                </c:pt>
                <c:pt idx="109">
                  <c:v>0.0</c:v>
                </c:pt>
                <c:pt idx="110">
                  <c:v>0.0</c:v>
                </c:pt>
                <c:pt idx="111">
                  <c:v>0.0</c:v>
                </c:pt>
                <c:pt idx="112">
                  <c:v>0.0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0432040"/>
        <c:axId val="-2110411640"/>
      </c:scatterChart>
      <c:valAx>
        <c:axId val="-2110432040"/>
        <c:scaling>
          <c:orientation val="minMax"/>
          <c:max val="12.0"/>
          <c:min val="2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pH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10411640"/>
        <c:crosses val="autoZero"/>
        <c:crossBetween val="midCat"/>
      </c:valAx>
      <c:valAx>
        <c:axId val="-2110411640"/>
        <c:scaling>
          <c:orientation val="minMax"/>
          <c:max val="0.05"/>
          <c:min val="-0.0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1043204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titration</a:t>
            </a:r>
          </a:p>
        </c:rich>
      </c:tx>
      <c:layout>
        <c:manualLayout>
          <c:xMode val="edge"/>
          <c:yMode val="edge"/>
          <c:x val="0.36689457567804"/>
          <c:y val="0.0231481481481481"/>
        </c:manualLayout>
      </c:layout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Sheet1!$F$10</c:f>
              <c:strCache>
                <c:ptCount val="1"/>
                <c:pt idx="0">
                  <c:v>pH</c:v>
                </c:pt>
              </c:strCache>
            </c:strRef>
          </c:tx>
          <c:marker>
            <c:symbol val="none"/>
          </c:marker>
          <c:xVal>
            <c:numRef>
              <c:f>Sheet1!$Y$11:$Y$123</c:f>
              <c:numCache>
                <c:formatCode>General</c:formatCode>
                <c:ptCount val="11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1.33332111193645E274</c:v>
                </c:pt>
                <c:pt idx="7">
                  <c:v>4.21633156538105E186</c:v>
                </c:pt>
                <c:pt idx="8">
                  <c:v>1.33332111129848E99</c:v>
                </c:pt>
                <c:pt idx="9">
                  <c:v>4.21633156180282E11</c:v>
                </c:pt>
                <c:pt idx="10">
                  <c:v>0.585057797285276</c:v>
                </c:pt>
                <c:pt idx="11">
                  <c:v>0.418347935668995</c:v>
                </c:pt>
                <c:pt idx="12">
                  <c:v>0.338280108750017</c:v>
                </c:pt>
                <c:pt idx="13">
                  <c:v>0.292703827298326</c:v>
                </c:pt>
                <c:pt idx="14">
                  <c:v>0.264205764399213</c:v>
                </c:pt>
                <c:pt idx="15">
                  <c:v>0.245301364218382</c:v>
                </c:pt>
                <c:pt idx="16">
                  <c:v>0.232232111999708</c:v>
                </c:pt>
                <c:pt idx="17">
                  <c:v>0.22289687681583</c:v>
                </c:pt>
                <c:pt idx="18">
                  <c:v>0.216023073641128</c:v>
                </c:pt>
                <c:pt idx="19">
                  <c:v>0.210788394645209</c:v>
                </c:pt>
                <c:pt idx="20">
                  <c:v>0.206630151880407</c:v>
                </c:pt>
                <c:pt idx="21">
                  <c:v>0.203141276574059</c:v>
                </c:pt>
                <c:pt idx="22">
                  <c:v>0.200009988498009</c:v>
                </c:pt>
                <c:pt idx="23">
                  <c:v>0.196983499773961</c:v>
                </c:pt>
                <c:pt idx="24">
                  <c:v>0.193846538923571</c:v>
                </c:pt>
                <c:pt idx="25">
                  <c:v>0.190410572205513</c:v>
                </c:pt>
                <c:pt idx="26">
                  <c:v>0.18651217093358</c:v>
                </c:pt>
                <c:pt idx="27">
                  <c:v>0.182019953282913</c:v>
                </c:pt>
                <c:pt idx="28">
                  <c:v>0.17684903240152</c:v>
                </c:pt>
                <c:pt idx="29">
                  <c:v>0.170979881747554</c:v>
                </c:pt>
                <c:pt idx="30">
                  <c:v>0.164475479181794</c:v>
                </c:pt>
                <c:pt idx="31">
                  <c:v>0.157488172554816</c:v>
                </c:pt>
                <c:pt idx="32">
                  <c:v>0.150248498261763</c:v>
                </c:pt>
                <c:pt idx="33">
                  <c:v>0.143033849000995</c:v>
                </c:pt>
                <c:pt idx="34">
                  <c:v>0.136123733863231</c:v>
                </c:pt>
                <c:pt idx="35">
                  <c:v>0.129755223389237</c:v>
                </c:pt>
                <c:pt idx="36">
                  <c:v>0.124092191135008</c:v>
                </c:pt>
                <c:pt idx="37">
                  <c:v>0.119215154049485</c:v>
                </c:pt>
                <c:pt idx="38">
                  <c:v>0.115129715629578</c:v>
                </c:pt>
                <c:pt idx="39">
                  <c:v>0.111786016200905</c:v>
                </c:pt>
                <c:pt idx="40">
                  <c:v>0.109100900646088</c:v>
                </c:pt>
                <c:pt idx="41">
                  <c:v>0.106977078400785</c:v>
                </c:pt>
                <c:pt idx="42">
                  <c:v>0.105316834289686</c:v>
                </c:pt>
                <c:pt idx="43">
                  <c:v>0.10403026213453</c:v>
                </c:pt>
                <c:pt idx="44">
                  <c:v>0.103039173873531</c:v>
                </c:pt>
                <c:pt idx="45">
                  <c:v>0.102278100785904</c:v>
                </c:pt>
                <c:pt idx="46">
                  <c:v>0.101693598571075</c:v>
                </c:pt>
                <c:pt idx="47">
                  <c:v>0.101242720197581</c:v>
                </c:pt>
                <c:pt idx="48">
                  <c:v>0.100891196547979</c:v>
                </c:pt>
                <c:pt idx="49">
                  <c:v>0.10061162179058</c:v>
                </c:pt>
                <c:pt idx="50">
                  <c:v>0.100381779451178</c:v>
                </c:pt>
                <c:pt idx="51">
                  <c:v>0.100183147857785</c:v>
                </c:pt>
                <c:pt idx="52">
                  <c:v>0.0999995692187525</c:v>
                </c:pt>
                <c:pt idx="53">
                  <c:v>0.0998160384334187</c:v>
                </c:pt>
                <c:pt idx="54">
                  <c:v>0.099617554487483</c:v>
                </c:pt>
                <c:pt idx="55">
                  <c:v>0.0993879722206131</c:v>
                </c:pt>
                <c:pt idx="56">
                  <c:v>0.0991087922948661</c:v>
                </c:pt>
                <c:pt idx="57">
                  <c:v>0.0987578323456657</c:v>
                </c:pt>
                <c:pt idx="58">
                  <c:v>0.098307735652666</c:v>
                </c:pt>
                <c:pt idx="59">
                  <c:v>0.0977243019752294</c:v>
                </c:pt>
                <c:pt idx="60">
                  <c:v>0.0969646798169367</c:v>
                </c:pt>
                <c:pt idx="61">
                  <c:v>0.0959755569830203</c:v>
                </c:pt>
                <c:pt idx="62">
                  <c:v>0.0946916476832979</c:v>
                </c:pt>
                <c:pt idx="63">
                  <c:v>0.0930350181335967</c:v>
                </c:pt>
                <c:pt idx="64">
                  <c:v>0.0909161173034054</c:v>
                </c:pt>
                <c:pt idx="65">
                  <c:v>0.0882377282754751</c:v>
                </c:pt>
                <c:pt idx="66">
                  <c:v>0.0849032615562832</c:v>
                </c:pt>
                <c:pt idx="67">
                  <c:v>0.0808305486087911</c:v>
                </c:pt>
                <c:pt idx="68">
                  <c:v>0.0759711132188275</c:v>
                </c:pt>
                <c:pt idx="69">
                  <c:v>0.0703324842381915</c:v>
                </c:pt>
                <c:pt idx="70">
                  <c:v>0.0639978285110024</c:v>
                </c:pt>
                <c:pt idx="71">
                  <c:v>0.0571346190322852</c:v>
                </c:pt>
                <c:pt idx="72">
                  <c:v>0.0499847530307941</c:v>
                </c:pt>
                <c:pt idx="73">
                  <c:v>0.0428341471001898</c:v>
                </c:pt>
                <c:pt idx="74">
                  <c:v>0.0359686537274431</c:v>
                </c:pt>
                <c:pt idx="75">
                  <c:v>0.0296299731601766</c:v>
                </c:pt>
                <c:pt idx="76">
                  <c:v>0.0239852338598873</c:v>
                </c:pt>
                <c:pt idx="77">
                  <c:v>0.0191170839768337</c:v>
                </c:pt>
                <c:pt idx="78">
                  <c:v>0.015032318152659</c:v>
                </c:pt>
                <c:pt idx="79">
                  <c:v>0.0116814507157655</c:v>
                </c:pt>
                <c:pt idx="80">
                  <c:v>0.00898094561964037</c:v>
                </c:pt>
                <c:pt idx="81">
                  <c:v>0.00683237566076238</c:v>
                </c:pt>
                <c:pt idx="82">
                  <c:v>0.0051360661161351</c:v>
                </c:pt>
                <c:pt idx="83">
                  <c:v>0.00379918933236109</c:v>
                </c:pt>
                <c:pt idx="84">
                  <c:v>0.00273945427357241</c:v>
                </c:pt>
                <c:pt idx="85">
                  <c:v>0.00188579449152635</c:v>
                </c:pt>
                <c:pt idx="86">
                  <c:v>0.0011772483144889</c:v>
                </c:pt>
                <c:pt idx="87">
                  <c:v>0.000560872864382224</c:v>
                </c:pt>
                <c:pt idx="88">
                  <c:v>-1.07928446147833E-5</c:v>
                </c:pt>
                <c:pt idx="89">
                  <c:v>-0.000582441667174244</c:v>
                </c:pt>
                <c:pt idx="90">
                  <c:v>-0.00119876520604987</c:v>
                </c:pt>
                <c:pt idx="91">
                  <c:v>-0.0019072206360409</c:v>
                </c:pt>
                <c:pt idx="92">
                  <c:v>-0.00276074430834505</c:v>
                </c:pt>
                <c:pt idx="93">
                  <c:v>-0.00382028842413612</c:v>
                </c:pt>
                <c:pt idx="94">
                  <c:v>-0.00515690678006981</c:v>
                </c:pt>
                <c:pt idx="95">
                  <c:v>-0.00685287444042101</c:v>
                </c:pt>
                <c:pt idx="96">
                  <c:v>-0.00900099989744838</c:v>
                </c:pt>
                <c:pt idx="97">
                  <c:v>-0.0117009361655903</c:v>
                </c:pt>
                <c:pt idx="98">
                  <c:v>-0.0150510876373463</c:v>
                </c:pt>
                <c:pt idx="99">
                  <c:v>-0.0191349689485513</c:v>
                </c:pt>
                <c:pt idx="100">
                  <c:v>-0.0240020493619315</c:v>
                </c:pt>
                <c:pt idx="101">
                  <c:v>-0.0296455270980555</c:v>
                </c:pt>
                <c:pt idx="102">
                  <c:v>-0.0359827599577986</c:v>
                </c:pt>
                <c:pt idx="103">
                  <c:v>4.21633156179687E11</c:v>
                </c:pt>
                <c:pt idx="104">
                  <c:v>1.33332111129837E99</c:v>
                </c:pt>
                <c:pt idx="105">
                  <c:v>4.21633156538904E186</c:v>
                </c:pt>
                <c:pt idx="106">
                  <c:v>1.33332111193791E274</c:v>
                </c:pt>
                <c:pt idx="107">
                  <c:v>0.0</c:v>
                </c:pt>
                <c:pt idx="108">
                  <c:v>0.0</c:v>
                </c:pt>
                <c:pt idx="109">
                  <c:v>0.0</c:v>
                </c:pt>
                <c:pt idx="110">
                  <c:v>0.0</c:v>
                </c:pt>
                <c:pt idx="111">
                  <c:v>0.0</c:v>
                </c:pt>
                <c:pt idx="112">
                  <c:v>0.0</c:v>
                </c:pt>
              </c:numCache>
            </c:numRef>
          </c:xVal>
          <c:yVal>
            <c:numRef>
              <c:f>Sheet1!$F$11:$F$123</c:f>
              <c:numCache>
                <c:formatCode>General</c:formatCode>
                <c:ptCount val="113"/>
                <c:pt idx="0">
                  <c:v>0.0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1.0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2.0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3.0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  <c:pt idx="32">
                  <c:v>4.0</c:v>
                </c:pt>
                <c:pt idx="33">
                  <c:v>4.125</c:v>
                </c:pt>
                <c:pt idx="34">
                  <c:v>4.25</c:v>
                </c:pt>
                <c:pt idx="35">
                  <c:v>4.375</c:v>
                </c:pt>
                <c:pt idx="36">
                  <c:v>4.5</c:v>
                </c:pt>
                <c:pt idx="37">
                  <c:v>4.625</c:v>
                </c:pt>
                <c:pt idx="38">
                  <c:v>4.75</c:v>
                </c:pt>
                <c:pt idx="39">
                  <c:v>4.875</c:v>
                </c:pt>
                <c:pt idx="40">
                  <c:v>5.0</c:v>
                </c:pt>
                <c:pt idx="41">
                  <c:v>5.125</c:v>
                </c:pt>
                <c:pt idx="42">
                  <c:v>5.25</c:v>
                </c:pt>
                <c:pt idx="43">
                  <c:v>5.375</c:v>
                </c:pt>
                <c:pt idx="44">
                  <c:v>5.5</c:v>
                </c:pt>
                <c:pt idx="45">
                  <c:v>5.625</c:v>
                </c:pt>
                <c:pt idx="46">
                  <c:v>5.75</c:v>
                </c:pt>
                <c:pt idx="47">
                  <c:v>5.875</c:v>
                </c:pt>
                <c:pt idx="48">
                  <c:v>6.0</c:v>
                </c:pt>
                <c:pt idx="49">
                  <c:v>6.125</c:v>
                </c:pt>
                <c:pt idx="50">
                  <c:v>6.25</c:v>
                </c:pt>
                <c:pt idx="51">
                  <c:v>6.375</c:v>
                </c:pt>
                <c:pt idx="52">
                  <c:v>6.5</c:v>
                </c:pt>
                <c:pt idx="53">
                  <c:v>6.625</c:v>
                </c:pt>
                <c:pt idx="54">
                  <c:v>6.75</c:v>
                </c:pt>
                <c:pt idx="55">
                  <c:v>6.875</c:v>
                </c:pt>
                <c:pt idx="56">
                  <c:v>7.0</c:v>
                </c:pt>
                <c:pt idx="57">
                  <c:v>7.125</c:v>
                </c:pt>
                <c:pt idx="58">
                  <c:v>7.25</c:v>
                </c:pt>
                <c:pt idx="59">
                  <c:v>7.375</c:v>
                </c:pt>
                <c:pt idx="60">
                  <c:v>7.5</c:v>
                </c:pt>
                <c:pt idx="61">
                  <c:v>7.625</c:v>
                </c:pt>
                <c:pt idx="62">
                  <c:v>7.75</c:v>
                </c:pt>
                <c:pt idx="63">
                  <c:v>7.875</c:v>
                </c:pt>
                <c:pt idx="64">
                  <c:v>8.0</c:v>
                </c:pt>
                <c:pt idx="65">
                  <c:v>8.125</c:v>
                </c:pt>
                <c:pt idx="66">
                  <c:v>8.25</c:v>
                </c:pt>
                <c:pt idx="67">
                  <c:v>8.375</c:v>
                </c:pt>
                <c:pt idx="68">
                  <c:v>8.5</c:v>
                </c:pt>
                <c:pt idx="69">
                  <c:v>8.625</c:v>
                </c:pt>
                <c:pt idx="70">
                  <c:v>8.75</c:v>
                </c:pt>
                <c:pt idx="71">
                  <c:v>8.875</c:v>
                </c:pt>
                <c:pt idx="72">
                  <c:v>9.0</c:v>
                </c:pt>
                <c:pt idx="73">
                  <c:v>9.125</c:v>
                </c:pt>
                <c:pt idx="74">
                  <c:v>9.25</c:v>
                </c:pt>
                <c:pt idx="75">
                  <c:v>9.375</c:v>
                </c:pt>
                <c:pt idx="76">
                  <c:v>9.5</c:v>
                </c:pt>
                <c:pt idx="77">
                  <c:v>9.625</c:v>
                </c:pt>
                <c:pt idx="78">
                  <c:v>9.75</c:v>
                </c:pt>
                <c:pt idx="79">
                  <c:v>9.875</c:v>
                </c:pt>
                <c:pt idx="80">
                  <c:v>10.0</c:v>
                </c:pt>
                <c:pt idx="81">
                  <c:v>10.125</c:v>
                </c:pt>
                <c:pt idx="82">
                  <c:v>10.25</c:v>
                </c:pt>
                <c:pt idx="83">
                  <c:v>10.375</c:v>
                </c:pt>
                <c:pt idx="84">
                  <c:v>10.5</c:v>
                </c:pt>
                <c:pt idx="85">
                  <c:v>10.625</c:v>
                </c:pt>
                <c:pt idx="86">
                  <c:v>10.75</c:v>
                </c:pt>
                <c:pt idx="87">
                  <c:v>10.875</c:v>
                </c:pt>
                <c:pt idx="88">
                  <c:v>11.0</c:v>
                </c:pt>
                <c:pt idx="89">
                  <c:v>11.125</c:v>
                </c:pt>
                <c:pt idx="90">
                  <c:v>11.25</c:v>
                </c:pt>
                <c:pt idx="91">
                  <c:v>11.375</c:v>
                </c:pt>
                <c:pt idx="92">
                  <c:v>11.5</c:v>
                </c:pt>
                <c:pt idx="93">
                  <c:v>11.625</c:v>
                </c:pt>
                <c:pt idx="94">
                  <c:v>11.75</c:v>
                </c:pt>
                <c:pt idx="95">
                  <c:v>11.875</c:v>
                </c:pt>
                <c:pt idx="96">
                  <c:v>12.0</c:v>
                </c:pt>
                <c:pt idx="97">
                  <c:v>12.125</c:v>
                </c:pt>
                <c:pt idx="98">
                  <c:v>12.25</c:v>
                </c:pt>
                <c:pt idx="99">
                  <c:v>12.375</c:v>
                </c:pt>
                <c:pt idx="100">
                  <c:v>12.5</c:v>
                </c:pt>
                <c:pt idx="101">
                  <c:v>12.625</c:v>
                </c:pt>
                <c:pt idx="102">
                  <c:v>12.75</c:v>
                </c:pt>
                <c:pt idx="103">
                  <c:v>12.875</c:v>
                </c:pt>
                <c:pt idx="104">
                  <c:v>13.0</c:v>
                </c:pt>
                <c:pt idx="105">
                  <c:v>13.125</c:v>
                </c:pt>
                <c:pt idx="106">
                  <c:v>13.25</c:v>
                </c:pt>
                <c:pt idx="107">
                  <c:v>13.375</c:v>
                </c:pt>
                <c:pt idx="108">
                  <c:v>13.5</c:v>
                </c:pt>
                <c:pt idx="109">
                  <c:v>13.625</c:v>
                </c:pt>
                <c:pt idx="110">
                  <c:v>13.75</c:v>
                </c:pt>
                <c:pt idx="111">
                  <c:v>13.875</c:v>
                </c:pt>
                <c:pt idx="112">
                  <c:v>14.0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2634664"/>
        <c:axId val="-2102444216"/>
      </c:scatterChart>
      <c:valAx>
        <c:axId val="-2102634664"/>
        <c:scaling>
          <c:orientation val="minMax"/>
          <c:max val="0.4"/>
          <c:min val="-0.1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volume acid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02444216"/>
        <c:crosses val="autoZero"/>
        <c:crossBetween val="midCat"/>
      </c:valAx>
      <c:valAx>
        <c:axId val="-2102444216"/>
        <c:scaling>
          <c:orientation val="minMax"/>
          <c:max val="12.0"/>
          <c:min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pHe</a:t>
                </a:r>
              </a:p>
            </c:rich>
          </c:tx>
          <c:layout>
            <c:manualLayout>
              <c:xMode val="edge"/>
              <c:yMode val="edge"/>
              <c:x val="0.0261904761904762"/>
              <c:y val="0.43121581846997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-210263466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Buffer capacity</a:t>
            </a:r>
          </a:p>
        </c:rich>
      </c:tx>
      <c:layout>
        <c:manualLayout>
          <c:xMode val="edge"/>
          <c:yMode val="edge"/>
          <c:x val="0.216894638170229"/>
          <c:y val="0.023148096903222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63496437945257"/>
          <c:y val="0.116932907348243"/>
          <c:w val="0.636269591301087"/>
          <c:h val="0.81277955271565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Sheet1!$S$10</c:f>
              <c:strCache>
                <c:ptCount val="1"/>
                <c:pt idx="0">
                  <c:v>Buffer Capacity</c:v>
                </c:pt>
              </c:strCache>
            </c:strRef>
          </c:tx>
          <c:marker>
            <c:symbol val="none"/>
          </c:marker>
          <c:xVal>
            <c:numRef>
              <c:f>Sheet1!$F$11:$F$123</c:f>
              <c:numCache>
                <c:formatCode>General</c:formatCode>
                <c:ptCount val="113"/>
                <c:pt idx="0">
                  <c:v>0.0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1.0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2.0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3.0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  <c:pt idx="32">
                  <c:v>4.0</c:v>
                </c:pt>
                <c:pt idx="33">
                  <c:v>4.125</c:v>
                </c:pt>
                <c:pt idx="34">
                  <c:v>4.25</c:v>
                </c:pt>
                <c:pt idx="35">
                  <c:v>4.375</c:v>
                </c:pt>
                <c:pt idx="36">
                  <c:v>4.5</c:v>
                </c:pt>
                <c:pt idx="37">
                  <c:v>4.625</c:v>
                </c:pt>
                <c:pt idx="38">
                  <c:v>4.75</c:v>
                </c:pt>
                <c:pt idx="39">
                  <c:v>4.875</c:v>
                </c:pt>
                <c:pt idx="40">
                  <c:v>5.0</c:v>
                </c:pt>
                <c:pt idx="41">
                  <c:v>5.125</c:v>
                </c:pt>
                <c:pt idx="42">
                  <c:v>5.25</c:v>
                </c:pt>
                <c:pt idx="43">
                  <c:v>5.375</c:v>
                </c:pt>
                <c:pt idx="44">
                  <c:v>5.5</c:v>
                </c:pt>
                <c:pt idx="45">
                  <c:v>5.625</c:v>
                </c:pt>
                <c:pt idx="46">
                  <c:v>5.75</c:v>
                </c:pt>
                <c:pt idx="47">
                  <c:v>5.875</c:v>
                </c:pt>
                <c:pt idx="48">
                  <c:v>6.0</c:v>
                </c:pt>
                <c:pt idx="49">
                  <c:v>6.125</c:v>
                </c:pt>
                <c:pt idx="50">
                  <c:v>6.25</c:v>
                </c:pt>
                <c:pt idx="51">
                  <c:v>6.375</c:v>
                </c:pt>
                <c:pt idx="52">
                  <c:v>6.5</c:v>
                </c:pt>
                <c:pt idx="53">
                  <c:v>6.625</c:v>
                </c:pt>
                <c:pt idx="54">
                  <c:v>6.75</c:v>
                </c:pt>
                <c:pt idx="55">
                  <c:v>6.875</c:v>
                </c:pt>
                <c:pt idx="56">
                  <c:v>7.0</c:v>
                </c:pt>
                <c:pt idx="57">
                  <c:v>7.125</c:v>
                </c:pt>
                <c:pt idx="58">
                  <c:v>7.25</c:v>
                </c:pt>
                <c:pt idx="59">
                  <c:v>7.375</c:v>
                </c:pt>
                <c:pt idx="60">
                  <c:v>7.5</c:v>
                </c:pt>
                <c:pt idx="61">
                  <c:v>7.625</c:v>
                </c:pt>
                <c:pt idx="62">
                  <c:v>7.75</c:v>
                </c:pt>
                <c:pt idx="63">
                  <c:v>7.875</c:v>
                </c:pt>
                <c:pt idx="64">
                  <c:v>8.0</c:v>
                </c:pt>
                <c:pt idx="65">
                  <c:v>8.125</c:v>
                </c:pt>
                <c:pt idx="66">
                  <c:v>8.25</c:v>
                </c:pt>
                <c:pt idx="67">
                  <c:v>8.375</c:v>
                </c:pt>
                <c:pt idx="68">
                  <c:v>8.5</c:v>
                </c:pt>
                <c:pt idx="69">
                  <c:v>8.625</c:v>
                </c:pt>
                <c:pt idx="70">
                  <c:v>8.75</c:v>
                </c:pt>
                <c:pt idx="71">
                  <c:v>8.875</c:v>
                </c:pt>
                <c:pt idx="72">
                  <c:v>9.0</c:v>
                </c:pt>
                <c:pt idx="73">
                  <c:v>9.125</c:v>
                </c:pt>
                <c:pt idx="74">
                  <c:v>9.25</c:v>
                </c:pt>
                <c:pt idx="75">
                  <c:v>9.375</c:v>
                </c:pt>
                <c:pt idx="76">
                  <c:v>9.5</c:v>
                </c:pt>
                <c:pt idx="77">
                  <c:v>9.625</c:v>
                </c:pt>
                <c:pt idx="78">
                  <c:v>9.75</c:v>
                </c:pt>
                <c:pt idx="79">
                  <c:v>9.875</c:v>
                </c:pt>
                <c:pt idx="80">
                  <c:v>10.0</c:v>
                </c:pt>
                <c:pt idx="81">
                  <c:v>10.125</c:v>
                </c:pt>
                <c:pt idx="82">
                  <c:v>10.25</c:v>
                </c:pt>
                <c:pt idx="83">
                  <c:v>10.375</c:v>
                </c:pt>
                <c:pt idx="84">
                  <c:v>10.5</c:v>
                </c:pt>
                <c:pt idx="85">
                  <c:v>10.625</c:v>
                </c:pt>
                <c:pt idx="86">
                  <c:v>10.75</c:v>
                </c:pt>
                <c:pt idx="87">
                  <c:v>10.875</c:v>
                </c:pt>
                <c:pt idx="88">
                  <c:v>11.0</c:v>
                </c:pt>
                <c:pt idx="89">
                  <c:v>11.125</c:v>
                </c:pt>
                <c:pt idx="90">
                  <c:v>11.25</c:v>
                </c:pt>
                <c:pt idx="91">
                  <c:v>11.375</c:v>
                </c:pt>
                <c:pt idx="92">
                  <c:v>11.5</c:v>
                </c:pt>
                <c:pt idx="93">
                  <c:v>11.625</c:v>
                </c:pt>
                <c:pt idx="94">
                  <c:v>11.75</c:v>
                </c:pt>
                <c:pt idx="95">
                  <c:v>11.875</c:v>
                </c:pt>
                <c:pt idx="96">
                  <c:v>12.0</c:v>
                </c:pt>
                <c:pt idx="97">
                  <c:v>12.125</c:v>
                </c:pt>
                <c:pt idx="98">
                  <c:v>12.25</c:v>
                </c:pt>
                <c:pt idx="99">
                  <c:v>12.375</c:v>
                </c:pt>
                <c:pt idx="100">
                  <c:v>12.5</c:v>
                </c:pt>
                <c:pt idx="101">
                  <c:v>12.625</c:v>
                </c:pt>
                <c:pt idx="102">
                  <c:v>12.75</c:v>
                </c:pt>
                <c:pt idx="103">
                  <c:v>12.875</c:v>
                </c:pt>
                <c:pt idx="104">
                  <c:v>13.0</c:v>
                </c:pt>
                <c:pt idx="105">
                  <c:v>13.125</c:v>
                </c:pt>
                <c:pt idx="106">
                  <c:v>13.25</c:v>
                </c:pt>
                <c:pt idx="107">
                  <c:v>13.375</c:v>
                </c:pt>
                <c:pt idx="108">
                  <c:v>13.5</c:v>
                </c:pt>
                <c:pt idx="109">
                  <c:v>13.625</c:v>
                </c:pt>
                <c:pt idx="110">
                  <c:v>13.75</c:v>
                </c:pt>
                <c:pt idx="111">
                  <c:v>13.875</c:v>
                </c:pt>
                <c:pt idx="112">
                  <c:v>14.0</c:v>
                </c:pt>
              </c:numCache>
            </c:numRef>
          </c:xVal>
          <c:yVal>
            <c:numRef>
              <c:f>Sheet1!$S$11:$S$123</c:f>
              <c:numCache>
                <c:formatCode>General</c:formatCode>
                <c:ptCount val="113"/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2.23565071488436E154</c:v>
                </c:pt>
                <c:pt idx="7">
                  <c:v>0.0113121125420952</c:v>
                </c:pt>
                <c:pt idx="8">
                  <c:v>0.0106893977407679</c:v>
                </c:pt>
                <c:pt idx="9">
                  <c:v>0.00972565260508892</c:v>
                </c:pt>
                <c:pt idx="10">
                  <c:v>0.00855102641647481</c:v>
                </c:pt>
                <c:pt idx="11">
                  <c:v>0.00729844993678658</c:v>
                </c:pt>
                <c:pt idx="12">
                  <c:v>0.0060783495095991</c:v>
                </c:pt>
                <c:pt idx="13">
                  <c:v>0.00496684768944081</c:v>
                </c:pt>
                <c:pt idx="14">
                  <c:v>0.00400594710011043</c:v>
                </c:pt>
                <c:pt idx="15">
                  <c:v>0.00321068711406354</c:v>
                </c:pt>
                <c:pt idx="16">
                  <c:v>0.00257840658959612</c:v>
                </c:pt>
                <c:pt idx="17">
                  <c:v>0.0020970713883142</c:v>
                </c:pt>
                <c:pt idx="18">
                  <c:v>0.00175145763618375</c:v>
                </c:pt>
                <c:pt idx="19">
                  <c:v>0.00152713566072591</c:v>
                </c:pt>
                <c:pt idx="20">
                  <c:v>0.00141268246490554</c:v>
                </c:pt>
                <c:pt idx="21">
                  <c:v>0.0014006072909739</c:v>
                </c:pt>
                <c:pt idx="22">
                  <c:v>0.00148733118633941</c:v>
                </c:pt>
                <c:pt idx="23">
                  <c:v>0.00167235735580867</c:v>
                </c:pt>
                <c:pt idx="24">
                  <c:v>0.00195658180752158</c:v>
                </c:pt>
                <c:pt idx="25">
                  <c:v>0.00233958521526605</c:v>
                </c:pt>
                <c:pt idx="26">
                  <c:v>0.00281580321381731</c:v>
                </c:pt>
                <c:pt idx="27">
                  <c:v>0.0033698128690148</c:v>
                </c:pt>
                <c:pt idx="28">
                  <c:v>0.00397168816681335</c:v>
                </c:pt>
                <c:pt idx="29">
                  <c:v>0.0045743547643224</c:v>
                </c:pt>
                <c:pt idx="30">
                  <c:v>0.0051155668677219</c:v>
                </c:pt>
                <c:pt idx="31">
                  <c:v>0.00552655091612325</c:v>
                </c:pt>
                <c:pt idx="32">
                  <c:v>0.0057467492860046</c:v>
                </c:pt>
                <c:pt idx="33">
                  <c:v>0.00574016622525079</c:v>
                </c:pt>
                <c:pt idx="34">
                  <c:v>0.0055062541170427</c:v>
                </c:pt>
                <c:pt idx="35">
                  <c:v>0.00507986951004595</c:v>
                </c:pt>
                <c:pt idx="36">
                  <c:v>0.00452029539360364</c:v>
                </c:pt>
                <c:pt idx="37">
                  <c:v>0.0038947932587439</c:v>
                </c:pt>
                <c:pt idx="38">
                  <c:v>0.00326373975334729</c:v>
                </c:pt>
                <c:pt idx="39">
                  <c:v>0.00267183829752447</c:v>
                </c:pt>
                <c:pt idx="40">
                  <c:v>0.00214596454782465</c:v>
                </c:pt>
                <c:pt idx="41">
                  <c:v>0.00169759308621988</c:v>
                </c:pt>
                <c:pt idx="42">
                  <c:v>0.00132717588939236</c:v>
                </c:pt>
                <c:pt idx="43">
                  <c:v>0.00102854009482509</c:v>
                </c:pt>
                <c:pt idx="44">
                  <c:v>0.000792359813510834</c:v>
                </c:pt>
                <c:pt idx="45">
                  <c:v>0.00060849119153257</c:v>
                </c:pt>
                <c:pt idx="46">
                  <c:v>0.000467335289108431</c:v>
                </c:pt>
                <c:pt idx="47">
                  <c:v>0.000360507795049286</c:v>
                </c:pt>
                <c:pt idx="48">
                  <c:v>0.00028107532389271</c:v>
                </c:pt>
                <c:pt idx="49">
                  <c:v>0.000223553247942529</c:v>
                </c:pt>
                <c:pt idx="50">
                  <c:v>0.000183794159941852</c:v>
                </c:pt>
                <c:pt idx="51">
                  <c:v>0.000158845023964696</c:v>
                </c:pt>
                <c:pt idx="52">
                  <c:v>0.000146816683670781</c:v>
                </c:pt>
                <c:pt idx="53">
                  <c:v>0.000146788344159626</c:v>
                </c:pt>
                <c:pt idx="54">
                  <c:v>0.000158757679299418</c:v>
                </c:pt>
                <c:pt idx="55">
                  <c:v>0.000183640650231839</c:v>
                </c:pt>
                <c:pt idx="56">
                  <c:v>0.000223321023917214</c:v>
                </c:pt>
                <c:pt idx="57">
                  <c:v>0.000280745483986822</c:v>
                </c:pt>
                <c:pt idx="58">
                  <c:v>0.000360053660961868</c:v>
                </c:pt>
                <c:pt idx="59">
                  <c:v>0.000466720447073826</c:v>
                </c:pt>
                <c:pt idx="60">
                  <c:v>0.000607666913446866</c:v>
                </c:pt>
                <c:pt idx="61">
                  <c:v>0.000791261768937915</c:v>
                </c:pt>
                <c:pt idx="62">
                  <c:v>0.00102708427726052</c:v>
                </c:pt>
                <c:pt idx="63">
                  <c:v>0.00132525371138571</c:v>
                </c:pt>
                <c:pt idx="64">
                  <c:v>0.00169506564125556</c:v>
                </c:pt>
                <c:pt idx="65">
                  <c:v>0.00214265605907001</c:v>
                </c:pt>
                <c:pt idx="66">
                  <c:v>0.00266752869044684</c:v>
                </c:pt>
                <c:pt idx="67">
                  <c:v>0.00325815594326008</c:v>
                </c:pt>
                <c:pt idx="68">
                  <c:v>0.00388759791969409</c:v>
                </c:pt>
                <c:pt idx="69">
                  <c:v>0.00451107050861608</c:v>
                </c:pt>
                <c:pt idx="70">
                  <c:v>0.00506809002307548</c:v>
                </c:pt>
                <c:pt idx="71">
                  <c:v>0.00549124517449781</c:v>
                </c:pt>
                <c:pt idx="72">
                  <c:v>0.00572103687782036</c:v>
                </c:pt>
                <c:pt idx="73">
                  <c:v>0.00572229678249648</c:v>
                </c:pt>
                <c:pt idx="74">
                  <c:v>0.0054951320321539</c:v>
                </c:pt>
                <c:pt idx="75">
                  <c:v>0.00507493370070358</c:v>
                </c:pt>
                <c:pt idx="76">
                  <c:v>0.004521449869582</c:v>
                </c:pt>
                <c:pt idx="77">
                  <c:v>0.00390238773039048</c:v>
                </c:pt>
                <c:pt idx="78">
                  <c:v>0.00327859891565288</c:v>
                </c:pt>
                <c:pt idx="79">
                  <c:v>0.00269533901667276</c:v>
                </c:pt>
                <c:pt idx="80">
                  <c:v>0.0021801632162543</c:v>
                </c:pt>
                <c:pt idx="81">
                  <c:v>0.00174541061008232</c:v>
                </c:pt>
                <c:pt idx="82">
                  <c:v>0.00139265438473118</c:v>
                </c:pt>
                <c:pt idx="83">
                  <c:v>0.00111719313785699</c:v>
                </c:pt>
                <c:pt idx="84">
                  <c:v>0.000911647513885866</c:v>
                </c:pt>
                <c:pt idx="85">
                  <c:v>0.000768463581387824</c:v>
                </c:pt>
                <c:pt idx="86">
                  <c:v>0.000681504275501121</c:v>
                </c:pt>
                <c:pt idx="87">
                  <c:v>0.000647031714090224</c:v>
                </c:pt>
                <c:pt idx="88">
                  <c:v>0.000664374766673498</c:v>
                </c:pt>
                <c:pt idx="89">
                  <c:v>0.000736528397085767</c:v>
                </c:pt>
                <c:pt idx="90">
                  <c:v>0.000870892553123808</c:v>
                </c:pt>
                <c:pt idx="91">
                  <c:v>0.00108035198619211</c:v>
                </c:pt>
                <c:pt idx="92">
                  <c:v>0.00138493982535801</c:v>
                </c:pt>
                <c:pt idx="93">
                  <c:v>0.00181443971971795</c:v>
                </c:pt>
                <c:pt idx="94">
                  <c:v>0.0024125110731259</c:v>
                </c:pt>
                <c:pt idx="95">
                  <c:v>0.00324337135328803</c:v>
                </c:pt>
                <c:pt idx="96">
                  <c:v>0.00440296343088428</c:v>
                </c:pt>
                <c:pt idx="97">
                  <c:v>0.00603838977713164</c:v>
                </c:pt>
                <c:pt idx="98">
                  <c:v>0.00838346248481147</c:v>
                </c:pt>
                <c:pt idx="99">
                  <c:v>0.0118277829221107</c:v>
                </c:pt>
                <c:pt idx="100">
                  <c:v>0.017061261445916</c:v>
                </c:pt>
                <c:pt idx="101">
                  <c:v>0.0254057803068618</c:v>
                </c:pt>
                <c:pt idx="102">
                  <c:v>0.039673809413334</c:v>
                </c:pt>
                <c:pt idx="103">
                  <c:v>0.0667911412448503</c:v>
                </c:pt>
                <c:pt idx="104">
                  <c:v>0.128044395144364</c:v>
                </c:pt>
                <c:pt idx="105">
                  <c:v>0.320268935969301</c:v>
                </c:pt>
                <c:pt idx="106">
                  <c:v>2.89923435935362E67</c:v>
                </c:pt>
                <c:pt idx="107">
                  <c:v>0.0</c:v>
                </c:pt>
                <c:pt idx="108">
                  <c:v>0.0</c:v>
                </c:pt>
                <c:pt idx="109">
                  <c:v>0.0</c:v>
                </c:pt>
                <c:pt idx="110">
                  <c:v>0.0</c:v>
                </c:pt>
                <c:pt idx="111">
                  <c:v>0.0</c:v>
                </c:pt>
                <c:pt idx="112">
                  <c:v>0.0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2808632"/>
        <c:axId val="-2102805672"/>
      </c:scatterChart>
      <c:valAx>
        <c:axId val="-2102808632"/>
        <c:scaling>
          <c:orientation val="minMax"/>
          <c:max val="13.0"/>
          <c:min val="1.0"/>
        </c:scaling>
        <c:delete val="0"/>
        <c:axPos val="b"/>
        <c:numFmt formatCode="General" sourceLinked="1"/>
        <c:majorTickMark val="out"/>
        <c:minorTickMark val="none"/>
        <c:tickLblPos val="nextTo"/>
        <c:crossAx val="-2102805672"/>
        <c:crosses val="autoZero"/>
        <c:crossBetween val="midCat"/>
      </c:valAx>
      <c:valAx>
        <c:axId val="-2102805672"/>
        <c:scaling>
          <c:orientation val="minMax"/>
          <c:max val="0.1"/>
          <c:min val="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0280863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degree</a:t>
            </a:r>
            <a:r>
              <a:rPr lang="en-US" baseline="0"/>
              <a:t> of association</a:t>
            </a:r>
          </a:p>
        </c:rich>
      </c:tx>
      <c:layout>
        <c:manualLayout>
          <c:xMode val="edge"/>
          <c:yMode val="edge"/>
          <c:x val="0.216894638170229"/>
          <c:y val="0.023148096903222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63496437945257"/>
          <c:y val="0.116932907348243"/>
          <c:w val="0.636269591301087"/>
          <c:h val="0.81277955271565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Sheet1!$R$10</c:f>
              <c:strCache>
                <c:ptCount val="1"/>
                <c:pt idx="0">
                  <c:v>total  "acidity"</c:v>
                </c:pt>
              </c:strCache>
            </c:strRef>
          </c:tx>
          <c:marker>
            <c:symbol val="none"/>
          </c:marker>
          <c:xVal>
            <c:numRef>
              <c:f>Sheet1!$AH$11:$AH$123</c:f>
              <c:numCache>
                <c:formatCode>General</c:formatCode>
                <c:ptCount val="113"/>
                <c:pt idx="0">
                  <c:v>0.0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1.0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2.0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3.0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  <c:pt idx="32">
                  <c:v>4.0</c:v>
                </c:pt>
                <c:pt idx="33">
                  <c:v>4.125</c:v>
                </c:pt>
                <c:pt idx="34">
                  <c:v>4.25</c:v>
                </c:pt>
                <c:pt idx="35">
                  <c:v>4.375</c:v>
                </c:pt>
                <c:pt idx="36">
                  <c:v>4.5</c:v>
                </c:pt>
                <c:pt idx="37">
                  <c:v>4.625</c:v>
                </c:pt>
                <c:pt idx="38">
                  <c:v>4.75</c:v>
                </c:pt>
                <c:pt idx="39">
                  <c:v>4.875</c:v>
                </c:pt>
                <c:pt idx="40">
                  <c:v>5.0</c:v>
                </c:pt>
                <c:pt idx="41">
                  <c:v>5.125</c:v>
                </c:pt>
                <c:pt idx="42">
                  <c:v>5.25</c:v>
                </c:pt>
                <c:pt idx="43">
                  <c:v>5.375</c:v>
                </c:pt>
                <c:pt idx="44">
                  <c:v>5.5</c:v>
                </c:pt>
                <c:pt idx="45">
                  <c:v>5.625</c:v>
                </c:pt>
                <c:pt idx="46">
                  <c:v>5.75</c:v>
                </c:pt>
                <c:pt idx="47">
                  <c:v>5.875</c:v>
                </c:pt>
                <c:pt idx="48">
                  <c:v>6.0</c:v>
                </c:pt>
                <c:pt idx="49">
                  <c:v>6.125</c:v>
                </c:pt>
                <c:pt idx="50">
                  <c:v>6.25</c:v>
                </c:pt>
                <c:pt idx="51">
                  <c:v>6.375</c:v>
                </c:pt>
                <c:pt idx="52">
                  <c:v>6.5</c:v>
                </c:pt>
                <c:pt idx="53">
                  <c:v>6.625</c:v>
                </c:pt>
                <c:pt idx="54">
                  <c:v>6.75</c:v>
                </c:pt>
                <c:pt idx="55">
                  <c:v>6.875</c:v>
                </c:pt>
                <c:pt idx="56">
                  <c:v>7.0</c:v>
                </c:pt>
                <c:pt idx="57">
                  <c:v>7.125</c:v>
                </c:pt>
                <c:pt idx="58">
                  <c:v>7.25</c:v>
                </c:pt>
                <c:pt idx="59">
                  <c:v>7.375</c:v>
                </c:pt>
                <c:pt idx="60">
                  <c:v>7.5</c:v>
                </c:pt>
                <c:pt idx="61">
                  <c:v>7.625</c:v>
                </c:pt>
                <c:pt idx="62">
                  <c:v>7.75</c:v>
                </c:pt>
                <c:pt idx="63">
                  <c:v>7.875</c:v>
                </c:pt>
                <c:pt idx="64">
                  <c:v>8.0</c:v>
                </c:pt>
                <c:pt idx="65">
                  <c:v>8.125</c:v>
                </c:pt>
                <c:pt idx="66">
                  <c:v>8.25</c:v>
                </c:pt>
                <c:pt idx="67">
                  <c:v>8.375</c:v>
                </c:pt>
                <c:pt idx="68">
                  <c:v>8.5</c:v>
                </c:pt>
                <c:pt idx="69">
                  <c:v>8.625</c:v>
                </c:pt>
                <c:pt idx="70">
                  <c:v>8.75</c:v>
                </c:pt>
                <c:pt idx="71">
                  <c:v>8.875</c:v>
                </c:pt>
                <c:pt idx="72">
                  <c:v>9.0</c:v>
                </c:pt>
                <c:pt idx="73">
                  <c:v>9.125</c:v>
                </c:pt>
                <c:pt idx="74">
                  <c:v>9.25</c:v>
                </c:pt>
                <c:pt idx="75">
                  <c:v>9.375</c:v>
                </c:pt>
                <c:pt idx="76">
                  <c:v>9.5</c:v>
                </c:pt>
                <c:pt idx="77">
                  <c:v>9.625</c:v>
                </c:pt>
                <c:pt idx="78">
                  <c:v>9.75</c:v>
                </c:pt>
                <c:pt idx="79">
                  <c:v>9.875</c:v>
                </c:pt>
                <c:pt idx="80">
                  <c:v>10.0</c:v>
                </c:pt>
                <c:pt idx="81">
                  <c:v>10.125</c:v>
                </c:pt>
                <c:pt idx="82">
                  <c:v>10.25</c:v>
                </c:pt>
                <c:pt idx="83">
                  <c:v>10.375</c:v>
                </c:pt>
                <c:pt idx="84">
                  <c:v>10.5</c:v>
                </c:pt>
                <c:pt idx="85">
                  <c:v>10.625</c:v>
                </c:pt>
                <c:pt idx="86">
                  <c:v>10.75</c:v>
                </c:pt>
                <c:pt idx="87">
                  <c:v>10.875</c:v>
                </c:pt>
                <c:pt idx="88">
                  <c:v>11.0</c:v>
                </c:pt>
                <c:pt idx="89">
                  <c:v>11.125</c:v>
                </c:pt>
                <c:pt idx="90">
                  <c:v>11.25</c:v>
                </c:pt>
                <c:pt idx="91">
                  <c:v>11.375</c:v>
                </c:pt>
                <c:pt idx="92">
                  <c:v>11.5</c:v>
                </c:pt>
                <c:pt idx="93">
                  <c:v>11.625</c:v>
                </c:pt>
                <c:pt idx="94">
                  <c:v>11.75</c:v>
                </c:pt>
                <c:pt idx="95">
                  <c:v>11.875</c:v>
                </c:pt>
                <c:pt idx="96">
                  <c:v>12.0</c:v>
                </c:pt>
                <c:pt idx="97">
                  <c:v>12.125</c:v>
                </c:pt>
                <c:pt idx="98">
                  <c:v>12.25</c:v>
                </c:pt>
                <c:pt idx="99">
                  <c:v>12.375</c:v>
                </c:pt>
                <c:pt idx="100">
                  <c:v>12.5</c:v>
                </c:pt>
                <c:pt idx="101">
                  <c:v>12.625</c:v>
                </c:pt>
                <c:pt idx="102">
                  <c:v>12.75</c:v>
                </c:pt>
                <c:pt idx="103">
                  <c:v>12.875</c:v>
                </c:pt>
                <c:pt idx="104">
                  <c:v>13.0</c:v>
                </c:pt>
                <c:pt idx="105">
                  <c:v>13.125</c:v>
                </c:pt>
                <c:pt idx="106">
                  <c:v>13.25</c:v>
                </c:pt>
                <c:pt idx="107">
                  <c:v>13.375</c:v>
                </c:pt>
                <c:pt idx="108">
                  <c:v>13.5</c:v>
                </c:pt>
                <c:pt idx="109">
                  <c:v>13.625</c:v>
                </c:pt>
                <c:pt idx="110">
                  <c:v>13.75</c:v>
                </c:pt>
                <c:pt idx="111">
                  <c:v>13.875</c:v>
                </c:pt>
                <c:pt idx="112">
                  <c:v>14.0</c:v>
                </c:pt>
              </c:numCache>
            </c:numRef>
          </c:xVal>
          <c:yVal>
            <c:numRef>
              <c:f>Sheet1!$AY$11:$AY$123</c:f>
              <c:numCache>
                <c:formatCode>General</c:formatCode>
                <c:ptCount val="113"/>
                <c:pt idx="0">
                  <c:v>1.01499949504899</c:v>
                </c:pt>
                <c:pt idx="1">
                  <c:v>0.764893702713839</c:v>
                </c:pt>
                <c:pt idx="2">
                  <c:v>0.577340816347945</c:v>
                </c:pt>
                <c:pt idx="3">
                  <c:v>0.436695991620713</c:v>
                </c:pt>
                <c:pt idx="4">
                  <c:v>0.331227250254462</c:v>
                </c:pt>
                <c:pt idx="5">
                  <c:v>0.25213684953038</c:v>
                </c:pt>
                <c:pt idx="6">
                  <c:v>0.19282741293592</c:v>
                </c:pt>
                <c:pt idx="7">
                  <c:v>0.148351605770818</c:v>
                </c:pt>
                <c:pt idx="8">
                  <c:v>0.114999450049385</c:v>
                </c:pt>
                <c:pt idx="9">
                  <c:v>0.0899888543069071</c:v>
                </c:pt>
                <c:pt idx="10">
                  <c:v>0.0712335436554312</c:v>
                </c:pt>
                <c:pt idx="11">
                  <c:v>0.0571690318256863</c:v>
                </c:pt>
                <c:pt idx="12">
                  <c:v>0.0466221185413795</c:v>
                </c:pt>
                <c:pt idx="13">
                  <c:v>0.0387130262656515</c:v>
                </c:pt>
                <c:pt idx="14">
                  <c:v>0.0327820129936537</c:v>
                </c:pt>
                <c:pt idx="15">
                  <c:v>0.0283343394503265</c:v>
                </c:pt>
                <c:pt idx="16">
                  <c:v>0.0249990000969903</c:v>
                </c:pt>
                <c:pt idx="17">
                  <c:v>0.0224977754673943</c:v>
                </c:pt>
                <c:pt idx="18">
                  <c:v>0.0206220243143397</c:v>
                </c:pt>
                <c:pt idx="19">
                  <c:v>0.0192152796695394</c:v>
                </c:pt>
                <c:pt idx="20">
                  <c:v>0.0181601970570178</c:v>
                </c:pt>
                <c:pt idx="21">
                  <c:v>0.0173687661389161</c:v>
                </c:pt>
                <c:pt idx="22">
                  <c:v>0.0167749692954388</c:v>
                </c:pt>
                <c:pt idx="23">
                  <c:v>0.0163292747560416</c:v>
                </c:pt>
                <c:pt idx="24">
                  <c:v>0.0159945049341499</c:v>
                </c:pt>
                <c:pt idx="25">
                  <c:v>0.0157427353399146</c:v>
                </c:pt>
                <c:pt idx="26">
                  <c:v>0.0155529654272873</c:v>
                </c:pt>
                <c:pt idx="27">
                  <c:v>0.0154093671503821</c:v>
                </c:pt>
                <c:pt idx="28">
                  <c:v>0.015299965242196</c:v>
                </c:pt>
                <c:pt idx="29">
                  <c:v>0.0152156393257234</c:v>
                </c:pt>
                <c:pt idx="30">
                  <c:v>0.015149364961417</c:v>
                </c:pt>
                <c:pt idx="31">
                  <c:v>0.0150956309238407</c:v>
                </c:pt>
                <c:pt idx="32">
                  <c:v>0.0150499851465198</c:v>
                </c:pt>
                <c:pt idx="33">
                  <c:v>0.0150086732705245</c:v>
                </c:pt>
                <c:pt idx="34">
                  <c:v>0.014968342747396</c:v>
                </c:pt>
                <c:pt idx="35">
                  <c:v>0.0149257930568158</c:v>
                </c:pt>
                <c:pt idx="36">
                  <c:v>0.0148777599107135</c:v>
                </c:pt>
                <c:pt idx="37">
                  <c:v>0.0148207295557281</c:v>
                </c:pt>
                <c:pt idx="38">
                  <c:v>0.0147507897890967</c:v>
                </c:pt>
                <c:pt idx="39">
                  <c:v>0.0146635382296786</c:v>
                </c:pt>
                <c:pt idx="40">
                  <c:v>0.0145540858915144</c:v>
                </c:pt>
                <c:pt idx="41">
                  <c:v>0.014417212608495</c:v>
                </c:pt>
                <c:pt idx="42">
                  <c:v>0.0142477423356461</c:v>
                </c:pt>
                <c:pt idx="43">
                  <c:v>0.0140411948635608</c:v>
                </c:pt>
                <c:pt idx="44">
                  <c:v>0.0137947137298241</c:v>
                </c:pt>
                <c:pt idx="45">
                  <c:v>0.0135081517218326</c:v>
                </c:pt>
                <c:pt idx="46">
                  <c:v>0.0131850317574675</c:v>
                </c:pt>
                <c:pt idx="47">
                  <c:v>0.0128329693997597</c:v>
                </c:pt>
                <c:pt idx="48">
                  <c:v>0.0124631704158208</c:v>
                </c:pt>
                <c:pt idx="49">
                  <c:v>0.0120888890707084</c:v>
                </c:pt>
                <c:pt idx="50">
                  <c:v>0.0117231722722614</c:v>
                </c:pt>
                <c:pt idx="51">
                  <c:v>0.0113765659149826</c:v>
                </c:pt>
                <c:pt idx="52">
                  <c:v>0.0110554761755358</c:v>
                </c:pt>
                <c:pt idx="53">
                  <c:v>0.0107615506223867</c:v>
                </c:pt>
                <c:pt idx="54">
                  <c:v>0.0104920095518257</c:v>
                </c:pt>
                <c:pt idx="55">
                  <c:v>0.0102405810869526</c:v>
                </c:pt>
                <c:pt idx="56">
                  <c:v>0.00999866678510047</c:v>
                </c:pt>
                <c:pt idx="57">
                  <c:v>0.00975650649404761</c:v>
                </c:pt>
                <c:pt idx="58">
                  <c:v>0.00950428605162909</c:v>
                </c:pt>
                <c:pt idx="59">
                  <c:v>0.00923324094746607</c:v>
                </c:pt>
                <c:pt idx="60">
                  <c:v>0.00893681089895225</c:v>
                </c:pt>
                <c:pt idx="61">
                  <c:v>0.00861179377960309</c:v>
                </c:pt>
                <c:pt idx="62">
                  <c:v>0.00825927312007552</c:v>
                </c:pt>
                <c:pt idx="63">
                  <c:v>0.00788494767131772</c:v>
                </c:pt>
                <c:pt idx="64">
                  <c:v>0.00749851004899515</c:v>
                </c:pt>
                <c:pt idx="65">
                  <c:v>0.00711198984518749</c:v>
                </c:pt>
                <c:pt idx="66">
                  <c:v>0.00673740976338689</c:v>
                </c:pt>
                <c:pt idx="67">
                  <c:v>0.0063844411788802</c:v>
                </c:pt>
                <c:pt idx="68">
                  <c:v>0.00605874547866612</c:v>
                </c:pt>
                <c:pt idx="69">
                  <c:v>0.00576134958914342</c:v>
                </c:pt>
                <c:pt idx="70">
                  <c:v>0.00548897081758022</c:v>
                </c:pt>
                <c:pt idx="71">
                  <c:v>0.00523493763264851</c:v>
                </c:pt>
                <c:pt idx="72">
                  <c:v>0.00499033431288982</c:v>
                </c:pt>
                <c:pt idx="73">
                  <c:v>0.00474514290933255</c:v>
                </c:pt>
                <c:pt idx="74">
                  <c:v>0.00448932990821399</c:v>
                </c:pt>
                <c:pt idx="75">
                  <c:v>0.00421393112796376</c:v>
                </c:pt>
                <c:pt idx="76">
                  <c:v>0.00391218606707003</c:v>
                </c:pt>
                <c:pt idx="77">
                  <c:v>0.00358066275256854</c:v>
                </c:pt>
                <c:pt idx="78">
                  <c:v>0.00322013842956894</c:v>
                </c:pt>
                <c:pt idx="79">
                  <c:v>0.00283585829869582</c:v>
                </c:pt>
                <c:pt idx="80">
                  <c:v>0.00243681978216946</c:v>
                </c:pt>
                <c:pt idx="81">
                  <c:v>0.00203400465249379</c:v>
                </c:pt>
                <c:pt idx="82">
                  <c:v>0.00163791311174983</c:v>
                </c:pt>
                <c:pt idx="83">
                  <c:v>0.0012560782045018</c:v>
                </c:pt>
                <c:pt idx="84">
                  <c:v>0.000891217749154661</c:v>
                </c:pt>
                <c:pt idx="85">
                  <c:v>0.000540323348375242</c:v>
                </c:pt>
                <c:pt idx="86">
                  <c:v>0.000194538089909124</c:v>
                </c:pt>
                <c:pt idx="87">
                  <c:v>-0.000160609097930012</c:v>
                </c:pt>
                <c:pt idx="88">
                  <c:v>-0.000545086783524089</c:v>
                </c:pt>
                <c:pt idx="89">
                  <c:v>-0.000984725091925272</c:v>
                </c:pt>
                <c:pt idx="90">
                  <c:v>-0.00151228686376287</c:v>
                </c:pt>
                <c:pt idx="91">
                  <c:v>-0.00216938984382237</c:v>
                </c:pt>
                <c:pt idx="92">
                  <c:v>-0.00300941500935538</c:v>
                </c:pt>
                <c:pt idx="93">
                  <c:v>-0.0041015885775345</c:v>
                </c:pt>
                <c:pt idx="94">
                  <c:v>-0.00553652194483986</c:v>
                </c:pt>
                <c:pt idx="95">
                  <c:v>-0.00743362597694419</c:v>
                </c:pt>
                <c:pt idx="96">
                  <c:v>-0.00995098514752945</c:v>
                </c:pt>
                <c:pt idx="97">
                  <c:v>-0.0132984930785069</c:v>
                </c:pt>
                <c:pt idx="98">
                  <c:v>-0.0177553310784839</c:v>
                </c:pt>
                <c:pt idx="99">
                  <c:v>-0.0236932389555315</c:v>
                </c:pt>
                <c:pt idx="100">
                  <c:v>-0.0316075140111793</c:v>
                </c:pt>
                <c:pt idx="101">
                  <c:v>-0.0421583209152982</c:v>
                </c:pt>
                <c:pt idx="102">
                  <c:v>-0.0562257565407467</c:v>
                </c:pt>
                <c:pt idx="103">
                  <c:v>-0.0749832619790394</c:v>
                </c:pt>
                <c:pt idx="104">
                  <c:v>-0.0999955048460596</c:v>
                </c:pt>
                <c:pt idx="105">
                  <c:v>-0.133348896449645</c:v>
                </c:pt>
                <c:pt idx="106">
                  <c:v>-0.177825630796869</c:v>
                </c:pt>
                <c:pt idx="107">
                  <c:v>-0.237135762905605</c:v>
                </c:pt>
                <c:pt idx="108">
                  <c:v>-0.316226685318828</c:v>
                </c:pt>
                <c:pt idx="109">
                  <c:v>-0.421695817968194</c:v>
                </c:pt>
                <c:pt idx="110">
                  <c:v>-0.562340936156558</c:v>
                </c:pt>
                <c:pt idx="111">
                  <c:v>-0.749894042609857</c:v>
                </c:pt>
                <c:pt idx="112">
                  <c:v>-0.99999999999999</c:v>
                </c:pt>
              </c:numCache>
            </c:numRef>
          </c:yVal>
          <c:smooth val="1"/>
        </c:ser>
        <c:ser>
          <c:idx val="1"/>
          <c:order val="1"/>
          <c:tx>
            <c:v>equivalence pt</c:v>
          </c:tx>
          <c:marker>
            <c:symbol val="none"/>
          </c:marker>
          <c:xVal>
            <c:numRef>
              <c:f>Sheet1!$BH$6:$BH$7</c:f>
              <c:numCache>
                <c:formatCode>General</c:formatCode>
                <c:ptCount val="2"/>
                <c:pt idx="0">
                  <c:v>6.875</c:v>
                </c:pt>
                <c:pt idx="1">
                  <c:v>6.875</c:v>
                </c:pt>
              </c:numCache>
            </c:numRef>
          </c:xVal>
          <c:yVal>
            <c:numRef>
              <c:f>Sheet1!$BI$6:$BI$7</c:f>
              <c:numCache>
                <c:formatCode>General</c:formatCode>
                <c:ptCount val="2"/>
                <c:pt idx="0">
                  <c:v>0.0</c:v>
                </c:pt>
                <c:pt idx="1">
                  <c:v>1.0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0416296"/>
        <c:axId val="-2110028760"/>
      </c:scatterChart>
      <c:valAx>
        <c:axId val="-2110416296"/>
        <c:scaling>
          <c:orientation val="minMax"/>
          <c:max val="12.0"/>
          <c:min val="2.0"/>
        </c:scaling>
        <c:delete val="0"/>
        <c:axPos val="b"/>
        <c:numFmt formatCode="General" sourceLinked="1"/>
        <c:majorTickMark val="out"/>
        <c:minorTickMark val="none"/>
        <c:tickLblPos val="nextTo"/>
        <c:crossAx val="-2110028760"/>
        <c:crosses val="autoZero"/>
        <c:crossBetween val="midCat"/>
      </c:valAx>
      <c:valAx>
        <c:axId val="-2110028760"/>
        <c:scaling>
          <c:orientation val="minMax"/>
          <c:max val="0.3"/>
          <c:min val="-0.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10416296"/>
        <c:crosses val="autoZero"/>
        <c:crossBetween val="midCat"/>
      </c:valAx>
    </c:plotArea>
    <c:legend>
      <c:legendPos val="r"/>
      <c:layout/>
      <c:overlay val="0"/>
    </c:legend>
    <c:plotVisOnly val="1"/>
    <c:dispBlanksAs val="span"/>
    <c:showDLblsOverMax val="0"/>
  </c:chart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titration</a:t>
            </a:r>
          </a:p>
        </c:rich>
      </c:tx>
      <c:layout>
        <c:manualLayout>
          <c:xMode val="edge"/>
          <c:yMode val="edge"/>
          <c:x val="0.36689457567804"/>
          <c:y val="0.0231481481481481"/>
        </c:manualLayout>
      </c:layout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Sheet1!$AH$10</c:f>
              <c:strCache>
                <c:ptCount val="1"/>
                <c:pt idx="0">
                  <c:v>pH</c:v>
                </c:pt>
              </c:strCache>
            </c:strRef>
          </c:tx>
          <c:marker>
            <c:symbol val="none"/>
          </c:marker>
          <c:xVal>
            <c:numRef>
              <c:f>Sheet1!$AZ$11:$AZ$123</c:f>
              <c:numCache>
                <c:formatCode>General</c:formatCode>
                <c:ptCount val="113"/>
                <c:pt idx="0">
                  <c:v>0.67666633003266</c:v>
                </c:pt>
                <c:pt idx="1">
                  <c:v>0.50992913514256</c:v>
                </c:pt>
                <c:pt idx="2">
                  <c:v>0.384893877565297</c:v>
                </c:pt>
                <c:pt idx="3">
                  <c:v>0.291130661080475</c:v>
                </c:pt>
                <c:pt idx="4">
                  <c:v>0.220818166836308</c:v>
                </c:pt>
                <c:pt idx="5">
                  <c:v>0.168091233020254</c:v>
                </c:pt>
                <c:pt idx="6">
                  <c:v>0.128551608623947</c:v>
                </c:pt>
                <c:pt idx="7">
                  <c:v>0.0989010705138784</c:v>
                </c:pt>
                <c:pt idx="8">
                  <c:v>0.0766663000329234</c:v>
                </c:pt>
                <c:pt idx="9">
                  <c:v>0.059992569537938</c:v>
                </c:pt>
                <c:pt idx="10">
                  <c:v>0.0474890291036208</c:v>
                </c:pt>
                <c:pt idx="11">
                  <c:v>0.0381126878837909</c:v>
                </c:pt>
                <c:pt idx="12">
                  <c:v>0.0310814123609197</c:v>
                </c:pt>
                <c:pt idx="13">
                  <c:v>0.025808684177101</c:v>
                </c:pt>
                <c:pt idx="14">
                  <c:v>0.0218546753291025</c:v>
                </c:pt>
                <c:pt idx="15">
                  <c:v>0.018889559633551</c:v>
                </c:pt>
                <c:pt idx="16">
                  <c:v>0.0166660000646602</c:v>
                </c:pt>
                <c:pt idx="17">
                  <c:v>0.0149985169782629</c:v>
                </c:pt>
                <c:pt idx="18">
                  <c:v>0.0137480162095598</c:v>
                </c:pt>
                <c:pt idx="19">
                  <c:v>0.0128101864463596</c:v>
                </c:pt>
                <c:pt idx="20">
                  <c:v>0.0121067980380119</c:v>
                </c:pt>
                <c:pt idx="21">
                  <c:v>0.011579177425944</c:v>
                </c:pt>
                <c:pt idx="22">
                  <c:v>0.0111833128636258</c:v>
                </c:pt>
                <c:pt idx="23">
                  <c:v>0.0108861831706944</c:v>
                </c:pt>
                <c:pt idx="24">
                  <c:v>0.0106630032894333</c:v>
                </c:pt>
                <c:pt idx="25">
                  <c:v>0.0104951568932764</c:v>
                </c:pt>
                <c:pt idx="26">
                  <c:v>0.0103686436181916</c:v>
                </c:pt>
                <c:pt idx="27">
                  <c:v>0.0102729114335881</c:v>
                </c:pt>
                <c:pt idx="28">
                  <c:v>0.0101999768281307</c:v>
                </c:pt>
                <c:pt idx="29">
                  <c:v>0.0101437595504823</c:v>
                </c:pt>
                <c:pt idx="30">
                  <c:v>0.0100995766409447</c:v>
                </c:pt>
                <c:pt idx="31">
                  <c:v>0.0100637539492271</c:v>
                </c:pt>
                <c:pt idx="32">
                  <c:v>0.0100333234310132</c:v>
                </c:pt>
                <c:pt idx="33">
                  <c:v>0.0100057821803497</c:v>
                </c:pt>
                <c:pt idx="34">
                  <c:v>0.00997889516493069</c:v>
                </c:pt>
                <c:pt idx="35">
                  <c:v>0.00995052870454388</c:v>
                </c:pt>
                <c:pt idx="36">
                  <c:v>0.00991850660714232</c:v>
                </c:pt>
                <c:pt idx="37">
                  <c:v>0.00988048637048539</c:v>
                </c:pt>
                <c:pt idx="38">
                  <c:v>0.00983385985939781</c:v>
                </c:pt>
                <c:pt idx="39">
                  <c:v>0.00977569215311907</c:v>
                </c:pt>
                <c:pt idx="40">
                  <c:v>0.00970272392767626</c:v>
                </c:pt>
                <c:pt idx="41">
                  <c:v>0.00961147507232997</c:v>
                </c:pt>
                <c:pt idx="42">
                  <c:v>0.00949849489043074</c:v>
                </c:pt>
                <c:pt idx="43">
                  <c:v>0.00936079657570719</c:v>
                </c:pt>
                <c:pt idx="44">
                  <c:v>0.00919647581988272</c:v>
                </c:pt>
                <c:pt idx="45">
                  <c:v>0.00900543448122173</c:v>
                </c:pt>
                <c:pt idx="46">
                  <c:v>0.00879002117164499</c:v>
                </c:pt>
                <c:pt idx="47">
                  <c:v>0.00855531293317311</c:v>
                </c:pt>
                <c:pt idx="48">
                  <c:v>0.00830878027721389</c:v>
                </c:pt>
                <c:pt idx="49">
                  <c:v>0.00805925938047225</c:v>
                </c:pt>
                <c:pt idx="50">
                  <c:v>0.00781544818150757</c:v>
                </c:pt>
                <c:pt idx="51">
                  <c:v>0.0075843772766551</c:v>
                </c:pt>
                <c:pt idx="52">
                  <c:v>0.00737031745035717</c:v>
                </c:pt>
                <c:pt idx="53">
                  <c:v>0.0071743670815911</c:v>
                </c:pt>
                <c:pt idx="54">
                  <c:v>0.00699467303455048</c:v>
                </c:pt>
                <c:pt idx="55">
                  <c:v>0.0068270540579684</c:v>
                </c:pt>
                <c:pt idx="56">
                  <c:v>0.00666577785673365</c:v>
                </c:pt>
                <c:pt idx="57">
                  <c:v>0.00650433766269841</c:v>
                </c:pt>
                <c:pt idx="58">
                  <c:v>0.00633619070108606</c:v>
                </c:pt>
                <c:pt idx="59">
                  <c:v>0.00615549396497738</c:v>
                </c:pt>
                <c:pt idx="60">
                  <c:v>0.00595787393263483</c:v>
                </c:pt>
                <c:pt idx="61">
                  <c:v>0.00574119585306873</c:v>
                </c:pt>
                <c:pt idx="62">
                  <c:v>0.00550618208005035</c:v>
                </c:pt>
                <c:pt idx="63">
                  <c:v>0.00525663178087848</c:v>
                </c:pt>
                <c:pt idx="64">
                  <c:v>0.0049990066993301</c:v>
                </c:pt>
                <c:pt idx="65">
                  <c:v>0.00474132656345833</c:v>
                </c:pt>
                <c:pt idx="66">
                  <c:v>0.0044916065089246</c:v>
                </c:pt>
                <c:pt idx="67">
                  <c:v>0.00425629411925347</c:v>
                </c:pt>
                <c:pt idx="68">
                  <c:v>0.00403916365244408</c:v>
                </c:pt>
                <c:pt idx="69">
                  <c:v>0.00384089972609561</c:v>
                </c:pt>
                <c:pt idx="70">
                  <c:v>0.00365931387838682</c:v>
                </c:pt>
                <c:pt idx="71">
                  <c:v>0.00348995842176567</c:v>
                </c:pt>
                <c:pt idx="72">
                  <c:v>0.00332688954192655</c:v>
                </c:pt>
                <c:pt idx="73">
                  <c:v>0.0031634286062217</c:v>
                </c:pt>
                <c:pt idx="74">
                  <c:v>0.002992886605476</c:v>
                </c:pt>
                <c:pt idx="75">
                  <c:v>0.0028092874186425</c:v>
                </c:pt>
                <c:pt idx="76">
                  <c:v>0.00260812404471336</c:v>
                </c:pt>
                <c:pt idx="77">
                  <c:v>0.00238710850171236</c:v>
                </c:pt>
                <c:pt idx="78">
                  <c:v>0.00214675895304596</c:v>
                </c:pt>
                <c:pt idx="79">
                  <c:v>0.00189057219913055</c:v>
                </c:pt>
                <c:pt idx="80">
                  <c:v>0.00162454652144631</c:v>
                </c:pt>
                <c:pt idx="81">
                  <c:v>0.00135600310166253</c:v>
                </c:pt>
                <c:pt idx="82">
                  <c:v>0.00109194207449989</c:v>
                </c:pt>
                <c:pt idx="83">
                  <c:v>0.000837385469667868</c:v>
                </c:pt>
                <c:pt idx="84">
                  <c:v>0.000594145166103108</c:v>
                </c:pt>
                <c:pt idx="85">
                  <c:v>0.000360215565583495</c:v>
                </c:pt>
                <c:pt idx="86">
                  <c:v>0.000129692059939416</c:v>
                </c:pt>
                <c:pt idx="87">
                  <c:v>-0.000107072731953341</c:v>
                </c:pt>
                <c:pt idx="88">
                  <c:v>-0.000363391189016059</c:v>
                </c:pt>
                <c:pt idx="89">
                  <c:v>-0.000656483394616848</c:v>
                </c:pt>
                <c:pt idx="90">
                  <c:v>-0.00100819124250858</c:v>
                </c:pt>
                <c:pt idx="91">
                  <c:v>-0.00144625989588158</c:v>
                </c:pt>
                <c:pt idx="92">
                  <c:v>-0.00200627667290359</c:v>
                </c:pt>
                <c:pt idx="93">
                  <c:v>-0.002734392385023</c:v>
                </c:pt>
                <c:pt idx="94">
                  <c:v>-0.00369101462989324</c:v>
                </c:pt>
                <c:pt idx="95">
                  <c:v>-0.00495575065129613</c:v>
                </c:pt>
                <c:pt idx="96">
                  <c:v>-0.00663399009835297</c:v>
                </c:pt>
                <c:pt idx="97">
                  <c:v>-0.0088656620523379</c:v>
                </c:pt>
                <c:pt idx="98">
                  <c:v>-0.0118368873856559</c:v>
                </c:pt>
                <c:pt idx="99">
                  <c:v>-0.015795492637021</c:v>
                </c:pt>
                <c:pt idx="100">
                  <c:v>-0.0210716760074529</c:v>
                </c:pt>
                <c:pt idx="101">
                  <c:v>-0.0281055472768655</c:v>
                </c:pt>
                <c:pt idx="102">
                  <c:v>-0.0374838376938311</c:v>
                </c:pt>
                <c:pt idx="103">
                  <c:v>-0.0499888413193596</c:v>
                </c:pt>
                <c:pt idx="104">
                  <c:v>-0.0666636698973731</c:v>
                </c:pt>
                <c:pt idx="105">
                  <c:v>-0.0888992642997631</c:v>
                </c:pt>
                <c:pt idx="106">
                  <c:v>-0.118550420531246</c:v>
                </c:pt>
                <c:pt idx="107">
                  <c:v>-0.158090508603737</c:v>
                </c:pt>
                <c:pt idx="108">
                  <c:v>-0.210817790212552</c:v>
                </c:pt>
                <c:pt idx="109">
                  <c:v>-0.281130545312129</c:v>
                </c:pt>
                <c:pt idx="110">
                  <c:v>-0.374893957437705</c:v>
                </c:pt>
                <c:pt idx="111">
                  <c:v>-0.499929361739905</c:v>
                </c:pt>
                <c:pt idx="112">
                  <c:v>-0.66666666666666</c:v>
                </c:pt>
              </c:numCache>
            </c:numRef>
          </c:xVal>
          <c:yVal>
            <c:numRef>
              <c:f>Sheet1!$AH$11:$AH$123</c:f>
              <c:numCache>
                <c:formatCode>General</c:formatCode>
                <c:ptCount val="113"/>
                <c:pt idx="0">
                  <c:v>0.0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1.0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2.0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3.0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  <c:pt idx="32">
                  <c:v>4.0</c:v>
                </c:pt>
                <c:pt idx="33">
                  <c:v>4.125</c:v>
                </c:pt>
                <c:pt idx="34">
                  <c:v>4.25</c:v>
                </c:pt>
                <c:pt idx="35">
                  <c:v>4.375</c:v>
                </c:pt>
                <c:pt idx="36">
                  <c:v>4.5</c:v>
                </c:pt>
                <c:pt idx="37">
                  <c:v>4.625</c:v>
                </c:pt>
                <c:pt idx="38">
                  <c:v>4.75</c:v>
                </c:pt>
                <c:pt idx="39">
                  <c:v>4.875</c:v>
                </c:pt>
                <c:pt idx="40">
                  <c:v>5.0</c:v>
                </c:pt>
                <c:pt idx="41">
                  <c:v>5.125</c:v>
                </c:pt>
                <c:pt idx="42">
                  <c:v>5.25</c:v>
                </c:pt>
                <c:pt idx="43">
                  <c:v>5.375</c:v>
                </c:pt>
                <c:pt idx="44">
                  <c:v>5.5</c:v>
                </c:pt>
                <c:pt idx="45">
                  <c:v>5.625</c:v>
                </c:pt>
                <c:pt idx="46">
                  <c:v>5.75</c:v>
                </c:pt>
                <c:pt idx="47">
                  <c:v>5.875</c:v>
                </c:pt>
                <c:pt idx="48">
                  <c:v>6.0</c:v>
                </c:pt>
                <c:pt idx="49">
                  <c:v>6.125</c:v>
                </c:pt>
                <c:pt idx="50">
                  <c:v>6.25</c:v>
                </c:pt>
                <c:pt idx="51">
                  <c:v>6.375</c:v>
                </c:pt>
                <c:pt idx="52">
                  <c:v>6.5</c:v>
                </c:pt>
                <c:pt idx="53">
                  <c:v>6.625</c:v>
                </c:pt>
                <c:pt idx="54">
                  <c:v>6.75</c:v>
                </c:pt>
                <c:pt idx="55">
                  <c:v>6.875</c:v>
                </c:pt>
                <c:pt idx="56">
                  <c:v>7.0</c:v>
                </c:pt>
                <c:pt idx="57">
                  <c:v>7.125</c:v>
                </c:pt>
                <c:pt idx="58">
                  <c:v>7.25</c:v>
                </c:pt>
                <c:pt idx="59">
                  <c:v>7.375</c:v>
                </c:pt>
                <c:pt idx="60">
                  <c:v>7.5</c:v>
                </c:pt>
                <c:pt idx="61">
                  <c:v>7.625</c:v>
                </c:pt>
                <c:pt idx="62">
                  <c:v>7.75</c:v>
                </c:pt>
                <c:pt idx="63">
                  <c:v>7.875</c:v>
                </c:pt>
                <c:pt idx="64">
                  <c:v>8.0</c:v>
                </c:pt>
                <c:pt idx="65">
                  <c:v>8.125</c:v>
                </c:pt>
                <c:pt idx="66">
                  <c:v>8.25</c:v>
                </c:pt>
                <c:pt idx="67">
                  <c:v>8.375</c:v>
                </c:pt>
                <c:pt idx="68">
                  <c:v>8.5</c:v>
                </c:pt>
                <c:pt idx="69">
                  <c:v>8.625</c:v>
                </c:pt>
                <c:pt idx="70">
                  <c:v>8.75</c:v>
                </c:pt>
                <c:pt idx="71">
                  <c:v>8.875</c:v>
                </c:pt>
                <c:pt idx="72">
                  <c:v>9.0</c:v>
                </c:pt>
                <c:pt idx="73">
                  <c:v>9.125</c:v>
                </c:pt>
                <c:pt idx="74">
                  <c:v>9.25</c:v>
                </c:pt>
                <c:pt idx="75">
                  <c:v>9.375</c:v>
                </c:pt>
                <c:pt idx="76">
                  <c:v>9.5</c:v>
                </c:pt>
                <c:pt idx="77">
                  <c:v>9.625</c:v>
                </c:pt>
                <c:pt idx="78">
                  <c:v>9.75</c:v>
                </c:pt>
                <c:pt idx="79">
                  <c:v>9.875</c:v>
                </c:pt>
                <c:pt idx="80">
                  <c:v>10.0</c:v>
                </c:pt>
                <c:pt idx="81">
                  <c:v>10.125</c:v>
                </c:pt>
                <c:pt idx="82">
                  <c:v>10.25</c:v>
                </c:pt>
                <c:pt idx="83">
                  <c:v>10.375</c:v>
                </c:pt>
                <c:pt idx="84">
                  <c:v>10.5</c:v>
                </c:pt>
                <c:pt idx="85">
                  <c:v>10.625</c:v>
                </c:pt>
                <c:pt idx="86">
                  <c:v>10.75</c:v>
                </c:pt>
                <c:pt idx="87">
                  <c:v>10.875</c:v>
                </c:pt>
                <c:pt idx="88">
                  <c:v>11.0</c:v>
                </c:pt>
                <c:pt idx="89">
                  <c:v>11.125</c:v>
                </c:pt>
                <c:pt idx="90">
                  <c:v>11.25</c:v>
                </c:pt>
                <c:pt idx="91">
                  <c:v>11.375</c:v>
                </c:pt>
                <c:pt idx="92">
                  <c:v>11.5</c:v>
                </c:pt>
                <c:pt idx="93">
                  <c:v>11.625</c:v>
                </c:pt>
                <c:pt idx="94">
                  <c:v>11.75</c:v>
                </c:pt>
                <c:pt idx="95">
                  <c:v>11.875</c:v>
                </c:pt>
                <c:pt idx="96">
                  <c:v>12.0</c:v>
                </c:pt>
                <c:pt idx="97">
                  <c:v>12.125</c:v>
                </c:pt>
                <c:pt idx="98">
                  <c:v>12.25</c:v>
                </c:pt>
                <c:pt idx="99">
                  <c:v>12.375</c:v>
                </c:pt>
                <c:pt idx="100">
                  <c:v>12.5</c:v>
                </c:pt>
                <c:pt idx="101">
                  <c:v>12.625</c:v>
                </c:pt>
                <c:pt idx="102">
                  <c:v>12.75</c:v>
                </c:pt>
                <c:pt idx="103">
                  <c:v>12.875</c:v>
                </c:pt>
                <c:pt idx="104">
                  <c:v>13.0</c:v>
                </c:pt>
                <c:pt idx="105">
                  <c:v>13.125</c:v>
                </c:pt>
                <c:pt idx="106">
                  <c:v>13.25</c:v>
                </c:pt>
                <c:pt idx="107">
                  <c:v>13.375</c:v>
                </c:pt>
                <c:pt idx="108">
                  <c:v>13.5</c:v>
                </c:pt>
                <c:pt idx="109">
                  <c:v>13.625</c:v>
                </c:pt>
                <c:pt idx="110">
                  <c:v>13.75</c:v>
                </c:pt>
                <c:pt idx="111">
                  <c:v>13.875</c:v>
                </c:pt>
                <c:pt idx="112">
                  <c:v>14.0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3319608"/>
        <c:axId val="-2102580296"/>
      </c:scatterChart>
      <c:valAx>
        <c:axId val="-2103319608"/>
        <c:scaling>
          <c:orientation val="minMax"/>
          <c:max val="0.4"/>
          <c:min val="-0.1"/>
        </c:scaling>
        <c:delete val="0"/>
        <c:axPos val="b"/>
        <c:numFmt formatCode="General" sourceLinked="1"/>
        <c:majorTickMark val="out"/>
        <c:minorTickMark val="none"/>
        <c:tickLblPos val="nextTo"/>
        <c:crossAx val="-2102580296"/>
        <c:crosses val="autoZero"/>
        <c:crossBetween val="midCat"/>
      </c:valAx>
      <c:valAx>
        <c:axId val="-2102580296"/>
        <c:scaling>
          <c:orientation val="minMax"/>
          <c:max val="14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0331960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12700</xdr:colOff>
      <xdr:row>11</xdr:row>
      <xdr:rowOff>165100</xdr:rowOff>
    </xdr:from>
    <xdr:to>
      <xdr:col>14</xdr:col>
      <xdr:colOff>711200</xdr:colOff>
      <xdr:row>32</xdr:row>
      <xdr:rowOff>139700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114300</xdr:colOff>
      <xdr:row>34</xdr:row>
      <xdr:rowOff>101600</xdr:rowOff>
    </xdr:from>
    <xdr:to>
      <xdr:col>14</xdr:col>
      <xdr:colOff>812800</xdr:colOff>
      <xdr:row>55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533400</xdr:colOff>
      <xdr:row>14</xdr:row>
      <xdr:rowOff>152400</xdr:rowOff>
    </xdr:from>
    <xdr:to>
      <xdr:col>31</xdr:col>
      <xdr:colOff>241300</xdr:colOff>
      <xdr:row>35</xdr:row>
      <xdr:rowOff>127000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558800</xdr:colOff>
      <xdr:row>37</xdr:row>
      <xdr:rowOff>38100</xdr:rowOff>
    </xdr:from>
    <xdr:to>
      <xdr:col>31</xdr:col>
      <xdr:colOff>266700</xdr:colOff>
      <xdr:row>58</xdr:row>
      <xdr:rowOff>12700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57</xdr:row>
      <xdr:rowOff>0</xdr:rowOff>
    </xdr:from>
    <xdr:to>
      <xdr:col>14</xdr:col>
      <xdr:colOff>698500</xdr:colOff>
      <xdr:row>77</xdr:row>
      <xdr:rowOff>165100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42</xdr:col>
      <xdr:colOff>12700</xdr:colOff>
      <xdr:row>11</xdr:row>
      <xdr:rowOff>165100</xdr:rowOff>
    </xdr:from>
    <xdr:to>
      <xdr:col>47</xdr:col>
      <xdr:colOff>711200</xdr:colOff>
      <xdr:row>32</xdr:row>
      <xdr:rowOff>139700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42</xdr:col>
      <xdr:colOff>114300</xdr:colOff>
      <xdr:row>34</xdr:row>
      <xdr:rowOff>101600</xdr:rowOff>
    </xdr:from>
    <xdr:to>
      <xdr:col>47</xdr:col>
      <xdr:colOff>812800</xdr:colOff>
      <xdr:row>55</xdr:row>
      <xdr:rowOff>76200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23"/>
  <sheetViews>
    <sheetView tabSelected="1" workbookViewId="0">
      <selection activeCell="R11" sqref="R11"/>
    </sheetView>
  </sheetViews>
  <sheetFormatPr baseColWidth="10" defaultRowHeight="15" x14ac:dyDescent="0"/>
  <cols>
    <col min="5" max="5" width="5" customWidth="1"/>
    <col min="10" max="15" width="12.1640625" bestFit="1" customWidth="1"/>
    <col min="17" max="17" width="15.83203125" bestFit="1" customWidth="1"/>
    <col min="18" max="18" width="13" bestFit="1" customWidth="1"/>
    <col min="22" max="22" width="15.83203125" bestFit="1" customWidth="1"/>
    <col min="23" max="23" width="14.83203125" bestFit="1" customWidth="1"/>
    <col min="25" max="25" width="11.1640625" bestFit="1" customWidth="1"/>
    <col min="28" max="28" width="19.6640625" customWidth="1"/>
    <col min="47" max="48" width="11.1640625" bestFit="1" customWidth="1"/>
    <col min="50" max="50" width="12.1640625" bestFit="1" customWidth="1"/>
    <col min="51" max="51" width="14.1640625" customWidth="1"/>
    <col min="54" max="54" width="12.1640625" bestFit="1" customWidth="1"/>
  </cols>
  <sheetData>
    <row r="1" spans="1:61">
      <c r="A1" t="s">
        <v>0</v>
      </c>
      <c r="G1" t="s">
        <v>6</v>
      </c>
      <c r="H1" t="s">
        <v>7</v>
      </c>
      <c r="I1" t="s">
        <v>58</v>
      </c>
      <c r="R1" t="s">
        <v>30</v>
      </c>
      <c r="W1" t="s">
        <v>49</v>
      </c>
      <c r="AH1" t="s">
        <v>43</v>
      </c>
      <c r="AN1" t="s">
        <v>6</v>
      </c>
      <c r="AO1" t="s">
        <v>7</v>
      </c>
      <c r="AY1" t="s">
        <v>42</v>
      </c>
    </row>
    <row r="2" spans="1:61">
      <c r="F2" t="s">
        <v>8</v>
      </c>
      <c r="G2">
        <v>4</v>
      </c>
      <c r="H2">
        <f t="shared" ref="H2:H7" si="0">10^-G2</f>
        <v>1E-4</v>
      </c>
      <c r="I2">
        <f>0.00000000000001/H2</f>
        <v>9.9999999999999991E-11</v>
      </c>
      <c r="AB2" t="s">
        <v>50</v>
      </c>
      <c r="AM2" t="s">
        <v>8</v>
      </c>
      <c r="AN2">
        <v>6</v>
      </c>
      <c r="AO2">
        <f t="shared" ref="AO2:AO7" si="1">10^-AN2</f>
        <v>9.9999999999999995E-7</v>
      </c>
    </row>
    <row r="3" spans="1:61">
      <c r="A3" t="s">
        <v>1</v>
      </c>
      <c r="F3" t="s">
        <v>9</v>
      </c>
      <c r="G3">
        <v>9</v>
      </c>
      <c r="H3">
        <f t="shared" si="0"/>
        <v>1.0000000000000001E-9</v>
      </c>
      <c r="I3">
        <f t="shared" ref="I3:I7" si="2">0.00000000000001/H3</f>
        <v>9.9999999999999991E-6</v>
      </c>
      <c r="R3" s="2" t="s">
        <v>27</v>
      </c>
      <c r="S3" s="2">
        <v>0.1</v>
      </c>
      <c r="T3" s="3" t="s">
        <v>26</v>
      </c>
      <c r="U3" s="3">
        <v>0.2</v>
      </c>
      <c r="W3" s="2" t="s">
        <v>32</v>
      </c>
      <c r="X3" s="2">
        <v>0.1</v>
      </c>
      <c r="Y3" s="3" t="s">
        <v>59</v>
      </c>
      <c r="Z3" s="3">
        <v>0.1</v>
      </c>
      <c r="AB3" s="5" t="s">
        <v>51</v>
      </c>
      <c r="AC3" s="5">
        <v>0.1</v>
      </c>
      <c r="AH3" t="s">
        <v>1</v>
      </c>
      <c r="AM3" t="s">
        <v>9</v>
      </c>
      <c r="AN3">
        <v>8</v>
      </c>
      <c r="AO3">
        <f t="shared" si="1"/>
        <v>1E-8</v>
      </c>
      <c r="AY3" s="2" t="s">
        <v>32</v>
      </c>
      <c r="AZ3" s="2">
        <v>0.1</v>
      </c>
      <c r="BA3" t="s">
        <v>36</v>
      </c>
      <c r="BB3">
        <v>1.5</v>
      </c>
    </row>
    <row r="4" spans="1:61">
      <c r="F4" t="s">
        <v>10</v>
      </c>
      <c r="G4">
        <v>30</v>
      </c>
      <c r="H4">
        <f t="shared" si="0"/>
        <v>9.9999999999999991E-31</v>
      </c>
      <c r="I4">
        <f t="shared" si="2"/>
        <v>1E+16</v>
      </c>
      <c r="R4" s="2" t="s">
        <v>28</v>
      </c>
      <c r="S4" s="2">
        <v>0.1</v>
      </c>
      <c r="W4" s="2" t="s">
        <v>33</v>
      </c>
      <c r="X4" s="2">
        <v>0.1</v>
      </c>
      <c r="AB4" s="5" t="s">
        <v>52</v>
      </c>
      <c r="AC4" s="5">
        <v>0.05</v>
      </c>
      <c r="AH4" t="s">
        <v>47</v>
      </c>
      <c r="AM4" t="s">
        <v>10</v>
      </c>
      <c r="AN4">
        <v>10</v>
      </c>
      <c r="AO4">
        <f t="shared" si="1"/>
        <v>1E-10</v>
      </c>
      <c r="AY4" s="2" t="s">
        <v>33</v>
      </c>
      <c r="AZ4" s="2">
        <v>0.05</v>
      </c>
      <c r="BH4" t="s">
        <v>48</v>
      </c>
    </row>
    <row r="5" spans="1:61">
      <c r="F5" t="s">
        <v>11</v>
      </c>
      <c r="G5">
        <v>30</v>
      </c>
      <c r="H5">
        <f t="shared" si="0"/>
        <v>9.9999999999999991E-31</v>
      </c>
      <c r="I5">
        <f t="shared" si="2"/>
        <v>1E+16</v>
      </c>
      <c r="AB5" s="4" t="s">
        <v>53</v>
      </c>
      <c r="AC5" s="4">
        <f>AC3*AC4</f>
        <v>5.000000000000001E-3</v>
      </c>
      <c r="AD5" t="s">
        <v>56</v>
      </c>
      <c r="AM5" t="s">
        <v>11</v>
      </c>
      <c r="AN5">
        <v>30</v>
      </c>
      <c r="AO5">
        <f t="shared" si="1"/>
        <v>9.9999999999999991E-31</v>
      </c>
      <c r="AP5" t="s">
        <v>34</v>
      </c>
    </row>
    <row r="6" spans="1:61">
      <c r="F6" t="s">
        <v>12</v>
      </c>
      <c r="G6">
        <v>30</v>
      </c>
      <c r="H6">
        <f t="shared" si="0"/>
        <v>9.9999999999999991E-31</v>
      </c>
      <c r="I6">
        <f t="shared" si="2"/>
        <v>1E+16</v>
      </c>
      <c r="AB6" s="4" t="s">
        <v>2</v>
      </c>
      <c r="AC6" s="4">
        <f ca="1">LOOKUP(AC5,R11:R123,F11:F123)</f>
        <v>4</v>
      </c>
      <c r="AM6" t="s">
        <v>12</v>
      </c>
      <c r="AN6">
        <v>30</v>
      </c>
      <c r="AO6">
        <f t="shared" si="1"/>
        <v>9.9999999999999991E-31</v>
      </c>
      <c r="BB6" s="4" t="s">
        <v>41</v>
      </c>
      <c r="BC6" s="4"/>
      <c r="BD6" s="4">
        <f>LOOKUP(0,BD11:BD123,AM11:AM123)</f>
        <v>6.875</v>
      </c>
      <c r="BH6">
        <f>BD6</f>
        <v>6.875</v>
      </c>
      <c r="BI6">
        <v>0</v>
      </c>
    </row>
    <row r="7" spans="1:61">
      <c r="F7" t="s">
        <v>13</v>
      </c>
      <c r="G7">
        <v>30</v>
      </c>
      <c r="H7">
        <f t="shared" si="0"/>
        <v>9.9999999999999991E-31</v>
      </c>
      <c r="I7">
        <f t="shared" si="2"/>
        <v>1E+16</v>
      </c>
      <c r="AM7" t="s">
        <v>13</v>
      </c>
      <c r="AN7">
        <v>30</v>
      </c>
      <c r="AO7">
        <f t="shared" si="1"/>
        <v>9.9999999999999991E-31</v>
      </c>
      <c r="BB7" t="s">
        <v>46</v>
      </c>
      <c r="BD7">
        <f>LOOKUP(0,BD11:BD123,BB11:BB123)</f>
        <v>1.0061114415763501E-2</v>
      </c>
      <c r="BH7">
        <f>BD6</f>
        <v>6.875</v>
      </c>
      <c r="BI7">
        <v>1</v>
      </c>
    </row>
    <row r="9" spans="1:61">
      <c r="D9" t="s">
        <v>54</v>
      </c>
      <c r="R9" t="s">
        <v>56</v>
      </c>
      <c r="BB9" t="s">
        <v>39</v>
      </c>
      <c r="BD9" t="s">
        <v>40</v>
      </c>
    </row>
    <row r="10" spans="1:61" ht="16">
      <c r="A10" t="s">
        <v>2</v>
      </c>
      <c r="B10" t="s">
        <v>3</v>
      </c>
      <c r="C10" t="s">
        <v>4</v>
      </c>
      <c r="D10" s="1" t="s">
        <v>5</v>
      </c>
      <c r="F10" t="s">
        <v>2</v>
      </c>
      <c r="G10" t="s">
        <v>14</v>
      </c>
      <c r="H10" t="s">
        <v>15</v>
      </c>
      <c r="I10" t="s">
        <v>16</v>
      </c>
      <c r="J10" t="s">
        <v>17</v>
      </c>
      <c r="K10" t="s">
        <v>18</v>
      </c>
      <c r="L10" t="s">
        <v>19</v>
      </c>
      <c r="M10" t="s">
        <v>20</v>
      </c>
      <c r="N10" t="s">
        <v>21</v>
      </c>
      <c r="O10" t="s">
        <v>22</v>
      </c>
      <c r="P10" s="1" t="s">
        <v>5</v>
      </c>
      <c r="Q10" t="s">
        <v>24</v>
      </c>
      <c r="R10" t="s">
        <v>31</v>
      </c>
      <c r="S10" t="s">
        <v>35</v>
      </c>
      <c r="T10" t="s">
        <v>29</v>
      </c>
      <c r="V10" t="s">
        <v>24</v>
      </c>
      <c r="W10" t="s">
        <v>25</v>
      </c>
      <c r="Y10" t="s">
        <v>29</v>
      </c>
      <c r="AB10" t="s">
        <v>55</v>
      </c>
      <c r="AE10" t="s">
        <v>57</v>
      </c>
      <c r="AH10" t="s">
        <v>2</v>
      </c>
      <c r="AI10" t="s">
        <v>3</v>
      </c>
      <c r="AJ10" t="s">
        <v>4</v>
      </c>
      <c r="AK10" s="1" t="s">
        <v>5</v>
      </c>
      <c r="AM10" t="s">
        <v>2</v>
      </c>
      <c r="AN10" t="s">
        <v>14</v>
      </c>
      <c r="AO10" t="s">
        <v>15</v>
      </c>
      <c r="AP10" t="s">
        <v>16</v>
      </c>
      <c r="AQ10" t="s">
        <v>17</v>
      </c>
      <c r="AR10" t="s">
        <v>18</v>
      </c>
      <c r="AS10" t="s">
        <v>19</v>
      </c>
      <c r="AT10" t="s">
        <v>20</v>
      </c>
      <c r="AU10" t="s">
        <v>21</v>
      </c>
      <c r="AV10" t="s">
        <v>22</v>
      </c>
      <c r="AW10" t="s">
        <v>23</v>
      </c>
      <c r="AX10" t="s">
        <v>24</v>
      </c>
      <c r="AY10" t="s">
        <v>25</v>
      </c>
      <c r="AZ10" t="s">
        <v>37</v>
      </c>
      <c r="BB10" t="s">
        <v>44</v>
      </c>
      <c r="BC10" t="s">
        <v>38</v>
      </c>
      <c r="BD10" t="s">
        <v>45</v>
      </c>
    </row>
    <row r="11" spans="1:61">
      <c r="A11">
        <v>0</v>
      </c>
      <c r="B11">
        <f>10^-A11</f>
        <v>1</v>
      </c>
      <c r="C11">
        <f>0.00000000000001/B11</f>
        <v>1E-14</v>
      </c>
      <c r="D11">
        <f>-B11+C11</f>
        <v>-0.99999999999999001</v>
      </c>
      <c r="F11">
        <f>A11</f>
        <v>0</v>
      </c>
      <c r="G11">
        <f t="shared" ref="G11:G39" si="3">10^-F11</f>
        <v>1</v>
      </c>
      <c r="H11">
        <f>(G11^6+G11^5*H2+G11^4*H2*H3+G11^3*H2*H3*H4+G11^2*H2*H3*H4*H5+G11*H2*H3*H4*H5*H6+H2*H3*H4*H5*H5*H6*H7)</f>
        <v>1.0001000000000999</v>
      </c>
      <c r="I11">
        <f>G11^6/H11</f>
        <v>0.99990000999890016</v>
      </c>
      <c r="J11">
        <f>G11^5*H2/H11</f>
        <v>9.9990000999890027E-5</v>
      </c>
      <c r="K11">
        <f>G11^4*H2*H3/H11</f>
        <v>9.9990000999890031E-14</v>
      </c>
      <c r="L11">
        <f>G11^3*H2*H3*H4/H11</f>
        <v>9.9990000999890026E-44</v>
      </c>
      <c r="M11">
        <f>G11^2*H2*H3*H4*H5/H11</f>
        <v>9.9990000999890024E-74</v>
      </c>
      <c r="N11">
        <f>G11*H2*H3*H4*H5*H6/H11</f>
        <v>9.999000099989002E-104</v>
      </c>
      <c r="O11">
        <f>H$2*H$3*H$4*H$5*H$6*H$7/H$11</f>
        <v>9.999000099989E-134</v>
      </c>
      <c r="P11">
        <f>J11+K11+K11+L11+L11+L11+M11+M11+M11+M11+N11+N11+N11+N11+N11+O11+O11+O11+O11+O11+O11</f>
        <v>9.9990001199870034E-5</v>
      </c>
      <c r="Q11">
        <f t="shared" ref="Q11:Q42" si="4">$S$3*$S$4*P11</f>
        <v>9.9990001199870043E-7</v>
      </c>
      <c r="R11" t="e">
        <f ca="1">D11*($S$4+T11)+Q11</f>
        <v>#NUM!</v>
      </c>
      <c r="T11" t="e">
        <f t="shared" ref="T11:T42" ca="1" si="5">R11/$U$3</f>
        <v>#NUM!</v>
      </c>
      <c r="V11">
        <f t="shared" ref="V11:V42" si="6">$X$3*$X$4*($P$123-P11)</f>
        <v>1.9998900100987971E-2</v>
      </c>
      <c r="W11" t="e">
        <f ca="1">-D11*($X$4+Y11)+V11</f>
        <v>#NUM!</v>
      </c>
      <c r="Y11" t="e">
        <f ca="1">W11/$Z$3</f>
        <v>#NUM!</v>
      </c>
      <c r="AB11">
        <f ca="1">SQRT(H2*(S3-AB12))</f>
        <v>3.1126729201736941E-3</v>
      </c>
      <c r="AE11">
        <f ca="1">SQRT(I3*(0.0333-AE12))</f>
        <v>5.7208318291213436E-4</v>
      </c>
      <c r="AH11">
        <v>0</v>
      </c>
      <c r="AI11">
        <f>10^-AH11</f>
        <v>1</v>
      </c>
      <c r="AJ11">
        <f>0.00000000000001/AI11</f>
        <v>1E-14</v>
      </c>
      <c r="AK11">
        <f>-AI11+AJ11</f>
        <v>-0.99999999999999001</v>
      </c>
      <c r="AM11">
        <f>AH11</f>
        <v>0</v>
      </c>
      <c r="AN11">
        <f t="shared" ref="AN11:AN74" si="7">10^-AM11</f>
        <v>1</v>
      </c>
      <c r="AO11">
        <f>(AN11^6+AN11^5*$AO$2+AN11^4*$AO$2*$AO$3+AN11^3*$AO$2*$AO$3*$AO$4+AN11^2*$AO$2*$AO$3*$AO$4*$AO$5+AN11*$AO$2*$AO$3*$AO$4*$AO$5*$AO$6+$AO$2*$AO$3*$AO$4*$AO$5*$AO$5*$AO$6*$AO$7)</f>
        <v>1.0000010000000099</v>
      </c>
      <c r="AP11">
        <f>AN11^6/AO11</f>
        <v>0.99999900000099007</v>
      </c>
      <c r="AQ11">
        <f>AN11^5*$AO$2/AO11</f>
        <v>9.9999900000099011E-7</v>
      </c>
      <c r="AR11">
        <f>AN11^4*$AO$2*$AO$3/AO11</f>
        <v>9.9999900000099004E-15</v>
      </c>
      <c r="AS11">
        <f>AN11^3*$AO$2*$AO$3*$AO$4/AO11</f>
        <v>9.9999900000099023E-25</v>
      </c>
      <c r="AT11">
        <f>AN11^2*$AO$2*$AO$3*$AO$4*$AO$5/AO11</f>
        <v>9.9999900000099018E-55</v>
      </c>
      <c r="AU11">
        <f>AN11*$AO$2*$AO$3*$AO$4*$AO$5*$AO$6/AO11</f>
        <v>9.9999900000098999E-85</v>
      </c>
      <c r="AV11">
        <f>AO$2*AO$3*AO$4*AO$5*AO$6*AO$7/AO11</f>
        <v>9.9999900000098993E-115</v>
      </c>
      <c r="AW11">
        <f>AQ11+AR11+AR11+AS11+AS11+AS11+AT11+AT11+AT11+AT11+AU11+AU11+AU11+AU11+AU11+AV11+AV11+AV11+AV11+AV11+AV11</f>
        <v>9.9999902000097028E-7</v>
      </c>
      <c r="AX11">
        <f>$AZ$3*$AZ$4*($AW$123-AW11)</f>
        <v>1.4999495049000052E-2</v>
      </c>
      <c r="AY11">
        <f>-AK11+AX11</f>
        <v>1.01499949504899</v>
      </c>
      <c r="AZ11">
        <f>AY11/$BB$3</f>
        <v>0.67666633003265997</v>
      </c>
      <c r="BB11">
        <f>Q11</f>
        <v>9.9990001199870043E-7</v>
      </c>
      <c r="BC11">
        <f>AX11</f>
        <v>1.4999495049000052E-2</v>
      </c>
      <c r="BD11">
        <f>BB11-BC11</f>
        <v>-1.4998495148988053E-2</v>
      </c>
    </row>
    <row r="12" spans="1:61">
      <c r="A12">
        <v>0.125</v>
      </c>
      <c r="B12">
        <f t="shared" ref="B12:B75" si="8">10^-A12</f>
        <v>0.74989420933245587</v>
      </c>
      <c r="C12">
        <f t="shared" ref="C12:C75" si="9">0.00000000000001/B12</f>
        <v>1.3335214321633239E-14</v>
      </c>
      <c r="D12">
        <f t="shared" ref="D12:D75" si="10">-B12+C12</f>
        <v>-0.74989420933244255</v>
      </c>
      <c r="F12">
        <f t="shared" ref="F12:F75" si="11">A12</f>
        <v>0.125</v>
      </c>
      <c r="G12">
        <f t="shared" si="3"/>
        <v>0.74989420933245587</v>
      </c>
      <c r="H12">
        <f t="shared" ref="H12:H75" si="12">($G12^6+$G12^5*$H$2+$G12^4*$H$2*$H$3+$G12^3*$H$2*$H$3*$H$4+$G12^2*$H$2*$H$3*$H$4*$H$5+$G12*$H$2*$H$3*$H$4*$H$5*$H$6+$H$2*$H$3*$H$4*$H$5*$H$5*$H$6*$H$7)</f>
        <v>0.17785165474098061</v>
      </c>
      <c r="I12">
        <f t="shared" ref="I12:I39" si="13">G12^6/$C13</f>
        <v>10000000000000.006</v>
      </c>
      <c r="J12">
        <f t="shared" ref="J12:J75" si="14">$G12^5*$H$2/$H12</f>
        <v>1.3333436279326581E-4</v>
      </c>
      <c r="K12">
        <f t="shared" ref="K12:K75" si="15">$G12^4*$H$2*$H$3/$H12</f>
        <v>1.7780423042866007E-13</v>
      </c>
      <c r="L12">
        <f t="shared" ref="L12:L75" si="16">$G12^3*$H$2*$H$3*$H$4/$H12</f>
        <v>2.371057520059244E-43</v>
      </c>
      <c r="M12">
        <f t="shared" ref="M12:M75" si="17">$G12^2*$H$2*$H$3*$H$4*$H$5/$H12</f>
        <v>3.1618560198910224E-73</v>
      </c>
      <c r="N12">
        <f t="shared" ref="N12:N75" si="18">$G12*$H$2*$H$3*$H$4*$H$5*$H$6/$H12</f>
        <v>4.2164027679393027E-103</v>
      </c>
      <c r="O12">
        <f t="shared" ref="O12:O75" si="19">$H$2*$H$3*$H$4*$H$5*$H$6*$H$7/$H12</f>
        <v>5.6226634576798215E-133</v>
      </c>
      <c r="P12">
        <f t="shared" ref="P12:P75" si="20">J12+K12+K12+L12+L12+L12+M12+M12+M12+M12+N12+N12+N12+N12+N12+O12+O12+O12+O12+O12+O12</f>
        <v>1.3333436314887426E-4</v>
      </c>
      <c r="Q12">
        <f t="shared" si="4"/>
        <v>1.3333436314887429E-6</v>
      </c>
      <c r="R12" t="e">
        <f t="shared" ref="R12:R21" ca="1" si="21">D12*($S$4+T12)+Q12</f>
        <v>#NUM!</v>
      </c>
      <c r="S12" t="e">
        <f ca="1">(R12-R11)/(A12-A11)</f>
        <v>#NUM!</v>
      </c>
      <c r="T12" t="e">
        <f t="shared" ca="1" si="5"/>
        <v>#NUM!</v>
      </c>
      <c r="V12">
        <f t="shared" si="6"/>
        <v>1.9998566657368481E-2</v>
      </c>
      <c r="W12" t="e">
        <f t="shared" ref="W12:W75" ca="1" si="22">-D12*($X$4+Y12)+V12</f>
        <v>#NUM!</v>
      </c>
      <c r="Y12" t="e">
        <f t="shared" ref="Y12:Y75" ca="1" si="23">W12/$Z$3</f>
        <v>#NUM!</v>
      </c>
      <c r="AB12">
        <f ca="1">AB11</f>
        <v>3.1126729201736941E-3</v>
      </c>
      <c r="AE12">
        <f ca="1">AE11</f>
        <v>5.7208318291213436E-4</v>
      </c>
      <c r="AH12">
        <v>0.125</v>
      </c>
      <c r="AI12">
        <f t="shared" ref="AI12:AI75" si="24">10^-AH12</f>
        <v>0.74989420933245587</v>
      </c>
      <c r="AJ12">
        <f t="shared" ref="AJ12:AJ75" si="25">0.00000000000001/AI12</f>
        <v>1.3335214321633239E-14</v>
      </c>
      <c r="AK12">
        <f t="shared" ref="AK12:AK75" si="26">-AI12+AJ12</f>
        <v>-0.74989420933244255</v>
      </c>
      <c r="AM12">
        <f t="shared" ref="AM12:AM75" si="27">AH12</f>
        <v>0.125</v>
      </c>
      <c r="AN12">
        <f t="shared" si="7"/>
        <v>0.74989420933245587</v>
      </c>
      <c r="AO12">
        <f t="shared" ref="AO12:AO75" si="28">(AN12^6+AN12^5*$AO$2+AN12^4*$AO$2*$AO$3+AN12^3*$AO$2*$AO$3*$AO$4+AN12^2*$AO$2*$AO$3*$AO$4*$AO$5+AN12*$AO$2*$AO$3*$AO$4*$AO$5*$AO$6+$AO$2*$AO$3*$AO$4*$AO$5*$AO$5*$AO$6*$AO$7)</f>
        <v>0.17782817814126611</v>
      </c>
      <c r="AP12">
        <f t="shared" ref="AP12:AP75" si="29">AN12^6/AO$11</f>
        <v>0.17782776317612745</v>
      </c>
      <c r="AQ12">
        <f t="shared" ref="AQ12:AQ75" si="30">AN12^5*$AO$2/AO12</f>
        <v>1.3335196538862614E-6</v>
      </c>
      <c r="AR12">
        <f t="shared" ref="AR12:AR75" si="31">AN12^4*$AO$2*$AO$3/AO12</f>
        <v>1.7782770386683473E-14</v>
      </c>
      <c r="AS12">
        <f t="shared" ref="AS12:AS75" si="32">AN12^3*$AO$2*$AO$3*$AO$4/AO12</f>
        <v>2.3713705433881693E-24</v>
      </c>
      <c r="AT12">
        <f t="shared" ref="AT12:AT75" si="33">AN12^2*$AO$2*$AO$3*$AO$4*$AO$5/AO12</f>
        <v>3.16227344320891E-54</v>
      </c>
      <c r="AU12">
        <f t="shared" ref="AU12:AU75" si="34">AN12*$AO$2*$AO$3*$AO$4*$AO$5*$AO$6/AO12</f>
        <v>4.2169594108799922E-84</v>
      </c>
      <c r="AV12">
        <f t="shared" ref="AV12:AV75" si="35">AO$2*AO$3*AO$4*AO$5*AO$6*AO$7/AO12</f>
        <v>5.6234057529712932E-114</v>
      </c>
      <c r="AW12">
        <f t="shared" ref="AW12:AW75" si="36">AQ12+AR12+AR12+AS12+AS12+AS12+AT12+AT12+AT12+AT12+AU12+AU12+AU12+AU12+AU12+AV12+AV12+AV12+AV12+AV12+AV12</f>
        <v>1.3335196894518023E-6</v>
      </c>
      <c r="AX12">
        <f t="shared" ref="AX12:AX75" si="37">$AZ$3*$AZ$4*($AW$123-AW12)</f>
        <v>1.4999493381396705E-2</v>
      </c>
      <c r="AY12">
        <f t="shared" ref="AY12:AY75" si="38">-AK12+AX12</f>
        <v>0.76489370271383927</v>
      </c>
      <c r="AZ12">
        <f t="shared" ref="AZ12:AZ75" si="39">AY12/$BB$3</f>
        <v>0.50992913514255955</v>
      </c>
      <c r="BB12">
        <f t="shared" ref="BB12:BB75" si="40">Q12</f>
        <v>1.3333436314887429E-6</v>
      </c>
      <c r="BC12">
        <f t="shared" ref="BC12:BC75" si="41">AX12</f>
        <v>1.4999493381396705E-2</v>
      </c>
      <c r="BD12">
        <f t="shared" ref="BD12:BD75" si="42">BB12-BC12</f>
        <v>-1.4998160037765216E-2</v>
      </c>
    </row>
    <row r="13" spans="1:61">
      <c r="A13">
        <v>0.25</v>
      </c>
      <c r="B13">
        <f t="shared" si="8"/>
        <v>0.56234132519034907</v>
      </c>
      <c r="C13">
        <f t="shared" si="9"/>
        <v>1.7782794100389227E-14</v>
      </c>
      <c r="D13">
        <f t="shared" si="10"/>
        <v>-0.56234132519033131</v>
      </c>
      <c r="F13">
        <f t="shared" si="11"/>
        <v>0.25</v>
      </c>
      <c r="G13">
        <f t="shared" si="3"/>
        <v>0.56234132519034907</v>
      </c>
      <c r="H13">
        <f t="shared" si="12"/>
        <v>3.1628400014945698E-2</v>
      </c>
      <c r="I13">
        <f t="shared" si="13"/>
        <v>1333521432163.3242</v>
      </c>
      <c r="J13">
        <f t="shared" si="14"/>
        <v>1.7779632384964781E-4</v>
      </c>
      <c r="K13">
        <f t="shared" si="15"/>
        <v>3.1617154188244099E-13</v>
      </c>
      <c r="L13">
        <f t="shared" si="16"/>
        <v>5.6224134296980366E-43</v>
      </c>
      <c r="M13">
        <f t="shared" si="17"/>
        <v>9.9982220367583396E-73</v>
      </c>
      <c r="N13">
        <f t="shared" si="18"/>
        <v>1.7779632384964774E-102</v>
      </c>
      <c r="O13">
        <f t="shared" si="19"/>
        <v>3.1617154188244094E-132</v>
      </c>
      <c r="P13">
        <f t="shared" si="20"/>
        <v>1.7779632448199089E-4</v>
      </c>
      <c r="Q13">
        <f t="shared" si="4"/>
        <v>1.7779632448199093E-6</v>
      </c>
      <c r="R13" t="e">
        <f t="shared" ca="1" si="21"/>
        <v>#NUM!</v>
      </c>
      <c r="S13" t="e">
        <f t="shared" ref="S13:S76" ca="1" si="43">(R13-R12)/(A13-A12)</f>
        <v>#NUM!</v>
      </c>
      <c r="T13" t="e">
        <f t="shared" ca="1" si="5"/>
        <v>#NUM!</v>
      </c>
      <c r="V13">
        <f t="shared" si="6"/>
        <v>1.999812203775515E-2</v>
      </c>
      <c r="W13" t="e">
        <f t="shared" ca="1" si="22"/>
        <v>#NUM!</v>
      </c>
      <c r="Y13" t="e">
        <f t="shared" ca="1" si="23"/>
        <v>#NUM!</v>
      </c>
      <c r="AB13" t="s">
        <v>2</v>
      </c>
      <c r="AC13">
        <f ca="1">-LOG(AB12)</f>
        <v>2.5068665126058565</v>
      </c>
      <c r="AE13">
        <f ca="1">14+LOG(AE11)</f>
        <v>10.757459181333559</v>
      </c>
      <c r="AH13">
        <v>0.25</v>
      </c>
      <c r="AI13">
        <f t="shared" si="24"/>
        <v>0.56234132519034907</v>
      </c>
      <c r="AJ13">
        <f t="shared" si="25"/>
        <v>1.7782794100389227E-14</v>
      </c>
      <c r="AK13">
        <f t="shared" si="26"/>
        <v>-0.56234132519033131</v>
      </c>
      <c r="AM13">
        <f t="shared" si="27"/>
        <v>0.25</v>
      </c>
      <c r="AN13">
        <f t="shared" si="7"/>
        <v>0.56234132519034907</v>
      </c>
      <c r="AO13">
        <f t="shared" si="28"/>
        <v>3.1622832835817315E-2</v>
      </c>
      <c r="AP13">
        <f t="shared" si="29"/>
        <v>3.1622744978938508E-2</v>
      </c>
      <c r="AQ13">
        <f t="shared" si="30"/>
        <v>1.7782762477668298E-6</v>
      </c>
      <c r="AR13">
        <f t="shared" si="31"/>
        <v>3.162272036765027E-14</v>
      </c>
      <c r="AS13">
        <f t="shared" si="32"/>
        <v>5.6234032519210969E-24</v>
      </c>
      <c r="AT13">
        <f t="shared" si="33"/>
        <v>9.9999822172372048E-54</v>
      </c>
      <c r="AU13">
        <f t="shared" si="34"/>
        <v>1.7782762477668292E-83</v>
      </c>
      <c r="AV13">
        <f t="shared" si="35"/>
        <v>3.1622720367650267E-113</v>
      </c>
      <c r="AW13">
        <f t="shared" si="36"/>
        <v>1.7782763110122707E-6</v>
      </c>
      <c r="AX13">
        <f t="shared" si="37"/>
        <v>1.4999491157613596E-2</v>
      </c>
      <c r="AY13">
        <f t="shared" si="38"/>
        <v>0.57734081634794487</v>
      </c>
      <c r="AZ13">
        <f t="shared" si="39"/>
        <v>0.38489387756529658</v>
      </c>
      <c r="BB13">
        <f t="shared" si="40"/>
        <v>1.7779632448199093E-6</v>
      </c>
      <c r="BC13">
        <f t="shared" si="41"/>
        <v>1.4999491157613596E-2</v>
      </c>
      <c r="BD13">
        <f t="shared" si="42"/>
        <v>-1.4997713194368776E-2</v>
      </c>
    </row>
    <row r="14" spans="1:61">
      <c r="A14">
        <v>0.375</v>
      </c>
      <c r="B14">
        <f t="shared" si="8"/>
        <v>0.42169650342858223</v>
      </c>
      <c r="C14">
        <f t="shared" si="9"/>
        <v>2.3713737056616553E-14</v>
      </c>
      <c r="D14">
        <f t="shared" si="10"/>
        <v>-0.42169650342855852</v>
      </c>
      <c r="F14">
        <f t="shared" si="11"/>
        <v>0.375</v>
      </c>
      <c r="G14">
        <f t="shared" si="3"/>
        <v>0.42169650342858223</v>
      </c>
      <c r="H14">
        <f t="shared" si="12"/>
        <v>5.6247467733388139E-3</v>
      </c>
      <c r="I14">
        <f t="shared" si="13"/>
        <v>177827941003.89221</v>
      </c>
      <c r="J14">
        <f t="shared" si="14"/>
        <v>2.3708114976556604E-4</v>
      </c>
      <c r="K14">
        <f t="shared" si="15"/>
        <v>5.622080046620963E-13</v>
      </c>
      <c r="L14">
        <f t="shared" si="16"/>
        <v>1.3332052793682004E-42</v>
      </c>
      <c r="M14">
        <f t="shared" si="17"/>
        <v>3.1615279437430515E-72</v>
      </c>
      <c r="N14">
        <f t="shared" si="18"/>
        <v>7.4971642355068346E-102</v>
      </c>
      <c r="O14">
        <f t="shared" si="19"/>
        <v>1.7778578135107871E-131</v>
      </c>
      <c r="P14">
        <f t="shared" si="20"/>
        <v>2.3708115088998203E-4</v>
      </c>
      <c r="Q14">
        <f t="shared" si="4"/>
        <v>2.3708115088998209E-6</v>
      </c>
      <c r="R14" t="e">
        <f t="shared" ca="1" si="21"/>
        <v>#NUM!</v>
      </c>
      <c r="S14" t="e">
        <f t="shared" ca="1" si="43"/>
        <v>#NUM!</v>
      </c>
      <c r="T14" t="e">
        <f t="shared" ca="1" si="5"/>
        <v>#NUM!</v>
      </c>
      <c r="V14">
        <f t="shared" si="6"/>
        <v>1.9997529189491069E-2</v>
      </c>
      <c r="W14" t="e">
        <f t="shared" ca="1" si="22"/>
        <v>#NUM!</v>
      </c>
      <c r="Y14" t="e">
        <f t="shared" ca="1" si="23"/>
        <v>#NUM!</v>
      </c>
      <c r="AH14">
        <v>0.375</v>
      </c>
      <c r="AI14">
        <f t="shared" si="24"/>
        <v>0.42169650342858223</v>
      </c>
      <c r="AJ14">
        <f t="shared" si="25"/>
        <v>2.3713737056616553E-14</v>
      </c>
      <c r="AK14">
        <f t="shared" si="26"/>
        <v>-0.42169650342855852</v>
      </c>
      <c r="AM14">
        <f t="shared" si="27"/>
        <v>0.375</v>
      </c>
      <c r="AN14">
        <f t="shared" si="7"/>
        <v>0.42169650342858223</v>
      </c>
      <c r="AO14">
        <f t="shared" si="28"/>
        <v>5.6234265871181266E-3</v>
      </c>
      <c r="AP14">
        <f t="shared" si="29"/>
        <v>5.6234076284958044E-3</v>
      </c>
      <c r="AQ14">
        <f t="shared" si="30"/>
        <v>2.3713680822616052E-6</v>
      </c>
      <c r="AR14">
        <f t="shared" si="31"/>
        <v>5.6233999167204771E-14</v>
      </c>
      <c r="AS14">
        <f t="shared" si="32"/>
        <v>1.3335182698930879E-23</v>
      </c>
      <c r="AT14">
        <f t="shared" si="33"/>
        <v>3.1622701612438917E-53</v>
      </c>
      <c r="AU14">
        <f t="shared" si="34"/>
        <v>7.4989243105722064E-83</v>
      </c>
      <c r="AV14">
        <f t="shared" si="35"/>
        <v>1.7782751930837888E-112</v>
      </c>
      <c r="AW14">
        <f t="shared" si="36"/>
        <v>2.3713681947296032E-6</v>
      </c>
      <c r="AX14">
        <f t="shared" si="37"/>
        <v>1.4999488192154178E-2</v>
      </c>
      <c r="AY14">
        <f t="shared" si="38"/>
        <v>0.43669599162071271</v>
      </c>
      <c r="AZ14">
        <f t="shared" si="39"/>
        <v>0.29113066108047514</v>
      </c>
      <c r="BB14">
        <f t="shared" si="40"/>
        <v>2.3708115088998209E-6</v>
      </c>
      <c r="BC14">
        <f t="shared" si="41"/>
        <v>1.4999488192154178E-2</v>
      </c>
      <c r="BD14">
        <f t="shared" si="42"/>
        <v>-1.4997117380645278E-2</v>
      </c>
    </row>
    <row r="15" spans="1:61">
      <c r="A15">
        <v>0.5</v>
      </c>
      <c r="B15">
        <f t="shared" si="8"/>
        <v>0.31622776601683794</v>
      </c>
      <c r="C15">
        <f t="shared" si="9"/>
        <v>3.1622776601683789E-14</v>
      </c>
      <c r="D15">
        <f t="shared" si="10"/>
        <v>-0.3162277660168063</v>
      </c>
      <c r="F15">
        <f t="shared" si="11"/>
        <v>0.5</v>
      </c>
      <c r="G15">
        <f t="shared" si="3"/>
        <v>0.31622776601683794</v>
      </c>
      <c r="H15">
        <f t="shared" si="12"/>
        <v>1.0003162277670171E-3</v>
      </c>
      <c r="I15">
        <f t="shared" si="13"/>
        <v>23713737056.616554</v>
      </c>
      <c r="J15">
        <f t="shared" si="14"/>
        <v>3.1612779762930161E-4</v>
      </c>
      <c r="K15">
        <f t="shared" si="15"/>
        <v>9.9968387220137097E-13</v>
      </c>
      <c r="L15">
        <f t="shared" si="16"/>
        <v>3.1612779762930165E-42</v>
      </c>
      <c r="M15">
        <f t="shared" si="17"/>
        <v>9.9968387220137067E-72</v>
      </c>
      <c r="N15">
        <f t="shared" si="18"/>
        <v>3.1612779762930156E-101</v>
      </c>
      <c r="O15">
        <f t="shared" si="19"/>
        <v>9.9968387220137058E-131</v>
      </c>
      <c r="P15">
        <f t="shared" si="20"/>
        <v>3.1612779962866941E-4</v>
      </c>
      <c r="Q15">
        <f t="shared" si="4"/>
        <v>3.1612779962866947E-6</v>
      </c>
      <c r="R15" t="e">
        <f t="shared" ca="1" si="21"/>
        <v>#NUM!</v>
      </c>
      <c r="S15" t="e">
        <f t="shared" ca="1" si="43"/>
        <v>#NUM!</v>
      </c>
      <c r="T15" t="e">
        <f t="shared" ca="1" si="5"/>
        <v>#NUM!</v>
      </c>
      <c r="V15">
        <f t="shared" si="6"/>
        <v>1.9996738723003685E-2</v>
      </c>
      <c r="W15" t="e">
        <f t="shared" ca="1" si="22"/>
        <v>#NUM!</v>
      </c>
      <c r="Y15" t="e">
        <f t="shared" ca="1" si="23"/>
        <v>#NUM!</v>
      </c>
      <c r="AH15">
        <v>0.5</v>
      </c>
      <c r="AI15">
        <f t="shared" si="24"/>
        <v>0.31622776601683794</v>
      </c>
      <c r="AJ15">
        <f t="shared" si="25"/>
        <v>3.1622776601683789E-14</v>
      </c>
      <c r="AK15">
        <f t="shared" si="26"/>
        <v>-0.3162277660168063</v>
      </c>
      <c r="AM15">
        <f t="shared" si="27"/>
        <v>0.5</v>
      </c>
      <c r="AN15">
        <f t="shared" si="7"/>
        <v>0.31622776601683794</v>
      </c>
      <c r="AO15">
        <f t="shared" si="28"/>
        <v>1.0000031622777604E-3</v>
      </c>
      <c r="AP15">
        <f t="shared" si="29"/>
        <v>9.9999900000099042E-4</v>
      </c>
      <c r="AQ15">
        <f t="shared" si="30"/>
        <v>3.1622676601996853E-6</v>
      </c>
      <c r="AR15">
        <f t="shared" si="31"/>
        <v>9.9999683773223981E-14</v>
      </c>
      <c r="AS15">
        <f t="shared" si="32"/>
        <v>3.1622676601996851E-23</v>
      </c>
      <c r="AT15">
        <f t="shared" si="33"/>
        <v>9.9999683773223933E-53</v>
      </c>
      <c r="AU15">
        <f t="shared" si="34"/>
        <v>3.1622676601996847E-82</v>
      </c>
      <c r="AV15">
        <f t="shared" si="35"/>
        <v>9.9999683773223935E-112</v>
      </c>
      <c r="AW15">
        <f t="shared" si="36"/>
        <v>3.1622678601990524E-6</v>
      </c>
      <c r="AX15">
        <f t="shared" si="37"/>
        <v>1.4999484237655852E-2</v>
      </c>
      <c r="AY15">
        <f t="shared" si="38"/>
        <v>0.33122725025446215</v>
      </c>
      <c r="AZ15">
        <f t="shared" si="39"/>
        <v>0.22081816683630809</v>
      </c>
      <c r="BB15">
        <f t="shared" si="40"/>
        <v>3.1612779962866947E-6</v>
      </c>
      <c r="BC15">
        <f t="shared" si="41"/>
        <v>1.4999484237655852E-2</v>
      </c>
      <c r="BD15">
        <f t="shared" si="42"/>
        <v>-1.4996322959659565E-2</v>
      </c>
    </row>
    <row r="16" spans="1:61">
      <c r="A16">
        <v>0.625</v>
      </c>
      <c r="B16">
        <f t="shared" si="8"/>
        <v>0.23713737056616549</v>
      </c>
      <c r="C16">
        <f t="shared" si="9"/>
        <v>4.2169650342858234E-14</v>
      </c>
      <c r="D16">
        <f t="shared" si="10"/>
        <v>-0.23713737056612333</v>
      </c>
      <c r="F16">
        <f t="shared" si="11"/>
        <v>0.625</v>
      </c>
      <c r="G16">
        <f t="shared" si="3"/>
        <v>0.23713737056616549</v>
      </c>
      <c r="H16">
        <f t="shared" si="12"/>
        <v>1.779029304251416E-4</v>
      </c>
      <c r="I16">
        <f t="shared" si="13"/>
        <v>3162277660.1683755</v>
      </c>
      <c r="J16">
        <f t="shared" si="14"/>
        <v>4.2151875044464058E-4</v>
      </c>
      <c r="K16">
        <f t="shared" si="15"/>
        <v>1.7775298319209015E-12</v>
      </c>
      <c r="L16">
        <f t="shared" si="16"/>
        <v>7.4957811486103966E-42</v>
      </c>
      <c r="M16">
        <f t="shared" si="17"/>
        <v>3.1609447008348866E-71</v>
      </c>
      <c r="N16">
        <f t="shared" si="18"/>
        <v>1.332959327873178E-100</v>
      </c>
      <c r="O16">
        <f t="shared" si="19"/>
        <v>5.6210428777663232E-130</v>
      </c>
      <c r="P16">
        <f t="shared" si="20"/>
        <v>4.2151875399970025E-4</v>
      </c>
      <c r="Q16">
        <f t="shared" si="4"/>
        <v>4.2151875399970032E-6</v>
      </c>
      <c r="R16">
        <f t="shared" ca="1" si="21"/>
        <v>-2.7945633936054501E+153</v>
      </c>
      <c r="S16" t="e">
        <f t="shared" ca="1" si="43"/>
        <v>#NUM!</v>
      </c>
      <c r="T16">
        <f t="shared" ca="1" si="5"/>
        <v>-1.3972816968027248E+154</v>
      </c>
      <c r="V16">
        <f t="shared" si="6"/>
        <v>1.9995684813459973E-2</v>
      </c>
      <c r="W16" t="e">
        <f t="shared" ca="1" si="22"/>
        <v>#NUM!</v>
      </c>
      <c r="Y16" t="e">
        <f t="shared" ca="1" si="23"/>
        <v>#NUM!</v>
      </c>
      <c r="AH16">
        <v>0.625</v>
      </c>
      <c r="AI16">
        <f t="shared" si="24"/>
        <v>0.23713737056616549</v>
      </c>
      <c r="AJ16">
        <f t="shared" si="25"/>
        <v>4.2169650342858234E-14</v>
      </c>
      <c r="AK16">
        <f t="shared" si="26"/>
        <v>-0.23713737056612333</v>
      </c>
      <c r="AM16">
        <f t="shared" si="27"/>
        <v>0.625</v>
      </c>
      <c r="AN16">
        <f t="shared" si="7"/>
        <v>0.23713737056616549</v>
      </c>
      <c r="AO16">
        <f t="shared" si="28"/>
        <v>1.7782869089813308E-4</v>
      </c>
      <c r="AP16">
        <f t="shared" si="29"/>
        <v>1.7782776317612717E-4</v>
      </c>
      <c r="AQ16">
        <f t="shared" si="30"/>
        <v>4.216947251565961E-6</v>
      </c>
      <c r="AR16">
        <f t="shared" si="31"/>
        <v>1.7782719111281361E-13</v>
      </c>
      <c r="AS16">
        <f t="shared" si="32"/>
        <v>7.4989104706799779E-23</v>
      </c>
      <c r="AT16">
        <f t="shared" si="33"/>
        <v>3.1622643250097304E-52</v>
      </c>
      <c r="AU16">
        <f t="shared" si="34"/>
        <v>1.3335158087735494E-81</v>
      </c>
      <c r="AV16">
        <f t="shared" si="35"/>
        <v>5.6233895382654379E-111</v>
      </c>
      <c r="AW16">
        <f t="shared" si="36"/>
        <v>4.2169476072203436E-6</v>
      </c>
      <c r="AX16">
        <f t="shared" si="37"/>
        <v>1.4999478964257117E-2</v>
      </c>
      <c r="AY16">
        <f t="shared" si="38"/>
        <v>0.25213684953038046</v>
      </c>
      <c r="AZ16">
        <f t="shared" si="39"/>
        <v>0.16809123302025364</v>
      </c>
      <c r="BB16">
        <f t="shared" si="40"/>
        <v>4.2151875399970032E-6</v>
      </c>
      <c r="BC16">
        <f t="shared" si="41"/>
        <v>1.4999478964257117E-2</v>
      </c>
      <c r="BD16">
        <f t="shared" si="42"/>
        <v>-1.4995263776717119E-2</v>
      </c>
    </row>
    <row r="17" spans="1:56">
      <c r="A17">
        <v>0.75</v>
      </c>
      <c r="B17">
        <f t="shared" si="8"/>
        <v>0.17782794100389224</v>
      </c>
      <c r="C17">
        <f t="shared" si="9"/>
        <v>5.6234132519034925E-14</v>
      </c>
      <c r="D17">
        <f t="shared" si="10"/>
        <v>-0.177827941003836</v>
      </c>
      <c r="F17">
        <f t="shared" si="11"/>
        <v>0.75</v>
      </c>
      <c r="G17">
        <f t="shared" si="3"/>
        <v>0.17782794100389224</v>
      </c>
      <c r="H17">
        <f t="shared" si="12"/>
        <v>3.1640559395884129E-5</v>
      </c>
      <c r="I17">
        <f t="shared" si="13"/>
        <v>421696503.42858148</v>
      </c>
      <c r="J17">
        <f t="shared" si="14"/>
        <v>5.6202527515055334E-4</v>
      </c>
      <c r="K17">
        <f t="shared" si="15"/>
        <v>3.1605003801863291E-12</v>
      </c>
      <c r="L17">
        <f t="shared" si="16"/>
        <v>1.7772799720585825E-41</v>
      </c>
      <c r="M17">
        <f t="shared" si="17"/>
        <v>9.9943797472169008E-71</v>
      </c>
      <c r="N17">
        <f t="shared" si="18"/>
        <v>5.6202527515055398E-100</v>
      </c>
      <c r="O17">
        <f t="shared" si="19"/>
        <v>3.1605003801863313E-129</v>
      </c>
      <c r="P17">
        <f t="shared" si="20"/>
        <v>5.6202528147155414E-4</v>
      </c>
      <c r="Q17">
        <f t="shared" si="4"/>
        <v>5.6202528147155425E-6</v>
      </c>
      <c r="R17">
        <f t="shared" ca="1" si="21"/>
        <v>-9.4101954452269626E-3</v>
      </c>
      <c r="S17">
        <f t="shared" ca="1" si="43"/>
        <v>2.23565071488436E+154</v>
      </c>
      <c r="T17">
        <f t="shared" ca="1" si="5"/>
        <v>-4.7050977226134813E-2</v>
      </c>
      <c r="V17">
        <f t="shared" si="6"/>
        <v>1.9994279748185254E-2</v>
      </c>
      <c r="W17">
        <f t="shared" ca="1" si="22"/>
        <v>1.3333211119364466E+273</v>
      </c>
      <c r="Y17">
        <f t="shared" ca="1" si="23"/>
        <v>1.3333211119364465E+274</v>
      </c>
      <c r="AH17">
        <v>0.75</v>
      </c>
      <c r="AI17">
        <f t="shared" si="24"/>
        <v>0.17782794100389224</v>
      </c>
      <c r="AJ17">
        <f t="shared" si="25"/>
        <v>5.6234132519034925E-14</v>
      </c>
      <c r="AK17">
        <f t="shared" si="26"/>
        <v>-0.177827941003836</v>
      </c>
      <c r="AM17">
        <f t="shared" si="27"/>
        <v>0.75</v>
      </c>
      <c r="AN17">
        <f t="shared" si="7"/>
        <v>0.17782794100389224</v>
      </c>
      <c r="AO17">
        <f t="shared" si="28"/>
        <v>3.1622954429634748E-5</v>
      </c>
      <c r="AP17">
        <f t="shared" si="29"/>
        <v>3.1622744978938446E-5</v>
      </c>
      <c r="AQ17">
        <f t="shared" si="30"/>
        <v>5.6233816293029392E-6</v>
      </c>
      <c r="AR17">
        <f t="shared" si="31"/>
        <v>3.1622598774732798E-13</v>
      </c>
      <c r="AS17">
        <f t="shared" si="32"/>
        <v>1.7782694100945957E-22</v>
      </c>
      <c r="AT17">
        <f t="shared" si="33"/>
        <v>9.9999437661805553E-52</v>
      </c>
      <c r="AU17">
        <f t="shared" si="34"/>
        <v>5.6233816293029434E-81</v>
      </c>
      <c r="AV17">
        <f t="shared" si="35"/>
        <v>3.1622598774732831E-110</v>
      </c>
      <c r="AW17">
        <f t="shared" si="36"/>
        <v>5.623382261754914E-6</v>
      </c>
      <c r="AX17">
        <f t="shared" si="37"/>
        <v>1.4999471932083844E-2</v>
      </c>
      <c r="AY17">
        <f t="shared" si="38"/>
        <v>0.19282741293591985</v>
      </c>
      <c r="AZ17">
        <f t="shared" si="39"/>
        <v>0.12855160862394657</v>
      </c>
      <c r="BB17">
        <f t="shared" si="40"/>
        <v>5.6202528147155425E-6</v>
      </c>
      <c r="BC17">
        <f t="shared" si="41"/>
        <v>1.4999471932083844E-2</v>
      </c>
      <c r="BD17">
        <f t="shared" si="42"/>
        <v>-1.499385167926913E-2</v>
      </c>
    </row>
    <row r="18" spans="1:56">
      <c r="A18">
        <v>0.875</v>
      </c>
      <c r="B18">
        <f t="shared" si="8"/>
        <v>0.13335214321633237</v>
      </c>
      <c r="C18">
        <f t="shared" si="9"/>
        <v>7.4989420933245594E-14</v>
      </c>
      <c r="D18">
        <f t="shared" si="10"/>
        <v>-0.13335214321625738</v>
      </c>
      <c r="F18">
        <f t="shared" si="11"/>
        <v>0.875</v>
      </c>
      <c r="G18">
        <f t="shared" si="3"/>
        <v>0.13335214321633237</v>
      </c>
      <c r="H18">
        <f t="shared" si="12"/>
        <v>5.6276302169693941E-6</v>
      </c>
      <c r="I18">
        <f t="shared" si="13"/>
        <v>56234132.519034855</v>
      </c>
      <c r="J18">
        <f t="shared" si="14"/>
        <v>7.4933228938356758E-4</v>
      </c>
      <c r="K18">
        <f t="shared" si="15"/>
        <v>5.6191994467456952E-12</v>
      </c>
      <c r="L18">
        <f t="shared" si="16"/>
        <v>4.2138051261987368E-41</v>
      </c>
      <c r="M18">
        <f t="shared" si="17"/>
        <v>3.1599080633918505E-70</v>
      </c>
      <c r="N18">
        <f t="shared" si="18"/>
        <v>2.3695967587604844E-99</v>
      </c>
      <c r="O18">
        <f t="shared" si="19"/>
        <v>1.7769468878474436E-128</v>
      </c>
      <c r="P18">
        <f t="shared" si="20"/>
        <v>7.4933230062196646E-4</v>
      </c>
      <c r="Q18">
        <f t="shared" si="4"/>
        <v>7.4933230062196658E-6</v>
      </c>
      <c r="R18">
        <f t="shared" ca="1" si="21"/>
        <v>-7.9961813774650642E-3</v>
      </c>
      <c r="S18">
        <f t="shared" ca="1" si="43"/>
        <v>1.1312112542095187E-2</v>
      </c>
      <c r="T18">
        <f t="shared" ca="1" si="5"/>
        <v>-3.9980906887325321E-2</v>
      </c>
      <c r="V18">
        <f t="shared" si="6"/>
        <v>1.9992406677993749E-2</v>
      </c>
      <c r="W18">
        <f t="shared" ca="1" si="22"/>
        <v>4.2163315653810521E+185</v>
      </c>
      <c r="Y18">
        <f t="shared" ca="1" si="23"/>
        <v>4.2163315653810517E+186</v>
      </c>
      <c r="AH18">
        <v>0.875</v>
      </c>
      <c r="AI18">
        <f t="shared" si="24"/>
        <v>0.13335214321633237</v>
      </c>
      <c r="AJ18">
        <f t="shared" si="25"/>
        <v>7.4989420933245594E-14</v>
      </c>
      <c r="AK18">
        <f t="shared" si="26"/>
        <v>-0.13335214321625738</v>
      </c>
      <c r="AM18">
        <f t="shared" si="27"/>
        <v>0.875</v>
      </c>
      <c r="AN18">
        <f t="shared" si="7"/>
        <v>0.13335214321633237</v>
      </c>
      <c r="AO18">
        <f t="shared" si="28"/>
        <v>5.6234554215569898E-6</v>
      </c>
      <c r="AP18">
        <f t="shared" si="29"/>
        <v>5.6234076284958009E-6</v>
      </c>
      <c r="AQ18">
        <f t="shared" si="30"/>
        <v>7.4988858596095172E-6</v>
      </c>
      <c r="AR18">
        <f t="shared" si="31"/>
        <v>5.6233710825662137E-13</v>
      </c>
      <c r="AS18">
        <f t="shared" si="32"/>
        <v>4.2169334117439876E-22</v>
      </c>
      <c r="AT18">
        <f t="shared" si="33"/>
        <v>3.1622539466073726E-51</v>
      </c>
      <c r="AU18">
        <f t="shared" si="34"/>
        <v>2.3713559229995746E-80</v>
      </c>
      <c r="AV18">
        <f t="shared" si="35"/>
        <v>1.7782660749236023E-109</v>
      </c>
      <c r="AW18">
        <f t="shared" si="36"/>
        <v>7.4988869842837337E-6</v>
      </c>
      <c r="AX18">
        <f t="shared" si="37"/>
        <v>1.4999462554560231E-2</v>
      </c>
      <c r="AY18">
        <f t="shared" si="38"/>
        <v>0.1483516057708176</v>
      </c>
      <c r="AZ18">
        <f t="shared" si="39"/>
        <v>9.8901070513878406E-2</v>
      </c>
      <c r="BB18">
        <f t="shared" si="40"/>
        <v>7.4933230062196658E-6</v>
      </c>
      <c r="BC18">
        <f t="shared" si="41"/>
        <v>1.4999462554560231E-2</v>
      </c>
      <c r="BD18">
        <f t="shared" si="42"/>
        <v>-1.4991969231554011E-2</v>
      </c>
    </row>
    <row r="19" spans="1:56">
      <c r="A19">
        <v>1</v>
      </c>
      <c r="B19">
        <f t="shared" si="8"/>
        <v>0.1</v>
      </c>
      <c r="C19">
        <f t="shared" si="9"/>
        <v>9.999999999999999E-14</v>
      </c>
      <c r="D19">
        <f t="shared" si="10"/>
        <v>-9.9999999999900002E-2</v>
      </c>
      <c r="F19">
        <f t="shared" si="11"/>
        <v>1</v>
      </c>
      <c r="G19">
        <f t="shared" si="3"/>
        <v>0.1</v>
      </c>
      <c r="H19">
        <f t="shared" si="12"/>
        <v>1.0010000000100007E-6</v>
      </c>
      <c r="I19">
        <f t="shared" si="13"/>
        <v>7498942.0933245597</v>
      </c>
      <c r="J19">
        <f t="shared" si="14"/>
        <v>9.9900099899101892E-4</v>
      </c>
      <c r="K19">
        <f t="shared" si="15"/>
        <v>9.9900099899101884E-12</v>
      </c>
      <c r="L19">
        <f t="shared" si="16"/>
        <v>9.9900099899101842E-41</v>
      </c>
      <c r="M19">
        <f t="shared" si="17"/>
        <v>9.9900099899101832E-70</v>
      </c>
      <c r="N19">
        <f t="shared" si="18"/>
        <v>9.9900099899101813E-99</v>
      </c>
      <c r="O19">
        <f t="shared" si="19"/>
        <v>9.9900099899101819E-128</v>
      </c>
      <c r="P19">
        <f t="shared" si="20"/>
        <v>9.9900101897103873E-4</v>
      </c>
      <c r="Q19">
        <f t="shared" si="4"/>
        <v>9.9900101897103892E-6</v>
      </c>
      <c r="R19">
        <f t="shared" ca="1" si="21"/>
        <v>-6.6600066598690808E-3</v>
      </c>
      <c r="S19">
        <f t="shared" ca="1" si="43"/>
        <v>1.0689397740767867E-2</v>
      </c>
      <c r="T19">
        <f t="shared" ca="1" si="5"/>
        <v>-3.3300033299345402E-2</v>
      </c>
      <c r="V19">
        <f t="shared" si="6"/>
        <v>1.998990999081026E-2</v>
      </c>
      <c r="W19">
        <f t="shared" ca="1" si="22"/>
        <v>1.3333211112984846E+98</v>
      </c>
      <c r="Y19">
        <f t="shared" ca="1" si="23"/>
        <v>1.3333211112984844E+99</v>
      </c>
      <c r="AH19">
        <v>1</v>
      </c>
      <c r="AI19">
        <f t="shared" si="24"/>
        <v>0.1</v>
      </c>
      <c r="AJ19">
        <f t="shared" si="25"/>
        <v>9.999999999999999E-14</v>
      </c>
      <c r="AK19">
        <f t="shared" si="26"/>
        <v>-9.9999999999900002E-2</v>
      </c>
      <c r="AM19">
        <f t="shared" si="27"/>
        <v>1</v>
      </c>
      <c r="AN19">
        <f t="shared" si="7"/>
        <v>0.1</v>
      </c>
      <c r="AO19">
        <f t="shared" si="28"/>
        <v>1.0000100000010006E-6</v>
      </c>
      <c r="AP19">
        <f t="shared" si="29"/>
        <v>9.9999900000099074E-7</v>
      </c>
      <c r="AQ19">
        <f t="shared" si="30"/>
        <v>9.9999000009899907E-6</v>
      </c>
      <c r="AR19">
        <f t="shared" si="31"/>
        <v>9.999900000989988E-13</v>
      </c>
      <c r="AS19">
        <f t="shared" si="32"/>
        <v>9.9999000009899861E-22</v>
      </c>
      <c r="AT19">
        <f t="shared" si="33"/>
        <v>9.9999000009899876E-51</v>
      </c>
      <c r="AU19">
        <f t="shared" si="34"/>
        <v>9.9999000009899813E-80</v>
      </c>
      <c r="AV19">
        <f t="shared" si="35"/>
        <v>9.9999000009899832E-109</v>
      </c>
      <c r="AW19">
        <f t="shared" si="36"/>
        <v>9.9999020009699944E-6</v>
      </c>
      <c r="AX19">
        <f t="shared" si="37"/>
        <v>1.4999450049485146E-2</v>
      </c>
      <c r="AY19">
        <f t="shared" si="38"/>
        <v>0.11499945004938515</v>
      </c>
      <c r="AZ19">
        <f t="shared" si="39"/>
        <v>7.6666300032923435E-2</v>
      </c>
      <c r="BB19">
        <f t="shared" si="40"/>
        <v>9.9900101897103892E-6</v>
      </c>
      <c r="BC19">
        <f t="shared" si="41"/>
        <v>1.4999450049485146E-2</v>
      </c>
      <c r="BD19">
        <f t="shared" si="42"/>
        <v>-1.4989460039295436E-2</v>
      </c>
    </row>
    <row r="20" spans="1:56">
      <c r="A20">
        <v>1.125</v>
      </c>
      <c r="B20">
        <f t="shared" si="8"/>
        <v>7.4989420933245551E-2</v>
      </c>
      <c r="C20">
        <f t="shared" si="9"/>
        <v>1.3335214321633245E-13</v>
      </c>
      <c r="D20">
        <f t="shared" si="10"/>
        <v>-7.49894209331122E-2</v>
      </c>
      <c r="F20">
        <f t="shared" si="11"/>
        <v>1.125</v>
      </c>
      <c r="G20">
        <f t="shared" si="3"/>
        <v>7.4989420933245551E-2</v>
      </c>
      <c r="H20">
        <f t="shared" si="12"/>
        <v>1.7806507837762022E-7</v>
      </c>
      <c r="I20">
        <f t="shared" si="13"/>
        <v>999999.99999999686</v>
      </c>
      <c r="J20">
        <f t="shared" si="14"/>
        <v>1.3317455209452746E-3</v>
      </c>
      <c r="K20">
        <f t="shared" si="15"/>
        <v>1.7759111943680358E-11</v>
      </c>
      <c r="L20">
        <f t="shared" si="16"/>
        <v>2.3682156393085431E-40</v>
      </c>
      <c r="M20">
        <f t="shared" si="17"/>
        <v>3.1580663110023108E-69</v>
      </c>
      <c r="N20">
        <f t="shared" si="18"/>
        <v>4.211349109914549E-98</v>
      </c>
      <c r="O20">
        <f t="shared" si="19"/>
        <v>5.615924296392992E-127</v>
      </c>
      <c r="P20">
        <f t="shared" si="20"/>
        <v>1.3317455564634984E-3</v>
      </c>
      <c r="Q20">
        <f t="shared" si="4"/>
        <v>1.3317455564634986E-5</v>
      </c>
      <c r="R20">
        <f t="shared" ca="1" si="21"/>
        <v>-5.4443000842329652E-3</v>
      </c>
      <c r="S20">
        <f t="shared" ca="1" si="43"/>
        <v>9.7256526050889247E-3</v>
      </c>
      <c r="T20">
        <f t="shared" ca="1" si="5"/>
        <v>-2.7221500421164824E-2</v>
      </c>
      <c r="V20">
        <f t="shared" si="6"/>
        <v>1.9986582545435335E-2</v>
      </c>
      <c r="W20">
        <f t="shared" ca="1" si="22"/>
        <v>42163315618.028183</v>
      </c>
      <c r="Y20">
        <f t="shared" ca="1" si="23"/>
        <v>421633156180.2818</v>
      </c>
      <c r="AH20">
        <v>1.125</v>
      </c>
      <c r="AI20">
        <f t="shared" si="24"/>
        <v>7.4989420933245551E-2</v>
      </c>
      <c r="AJ20">
        <f t="shared" si="25"/>
        <v>1.3335214321633245E-13</v>
      </c>
      <c r="AK20">
        <f t="shared" si="26"/>
        <v>-7.49894209331122E-2</v>
      </c>
      <c r="AM20">
        <f t="shared" si="27"/>
        <v>1.125</v>
      </c>
      <c r="AN20">
        <f t="shared" si="7"/>
        <v>7.4989420933245551E-2</v>
      </c>
      <c r="AO20">
        <f t="shared" si="28"/>
        <v>1.7783031237791369E-7</v>
      </c>
      <c r="AP20">
        <f t="shared" si="29"/>
        <v>1.7782776317612685E-7</v>
      </c>
      <c r="AQ20">
        <f t="shared" si="30"/>
        <v>1.333503649603987E-5</v>
      </c>
      <c r="AR20">
        <f t="shared" si="31"/>
        <v>1.7782556966149292E-12</v>
      </c>
      <c r="AS20">
        <f t="shared" si="32"/>
        <v>2.3713420833025308E-21</v>
      </c>
      <c r="AT20">
        <f t="shared" si="33"/>
        <v>3.1622354910747525E-50</v>
      </c>
      <c r="AU20">
        <f t="shared" si="34"/>
        <v>4.2169088008956984E-79</v>
      </c>
      <c r="AV20">
        <f t="shared" si="35"/>
        <v>5.6233382634725587E-108</v>
      </c>
      <c r="AW20">
        <f t="shared" si="36"/>
        <v>1.3335040052551267E-5</v>
      </c>
      <c r="AX20">
        <f t="shared" si="37"/>
        <v>1.4999433373794889E-2</v>
      </c>
      <c r="AY20">
        <f t="shared" si="38"/>
        <v>8.998885430690709E-2</v>
      </c>
      <c r="AZ20">
        <f t="shared" si="39"/>
        <v>5.9992569537938058E-2</v>
      </c>
      <c r="BB20">
        <f t="shared" si="40"/>
        <v>1.3317455564634986E-5</v>
      </c>
      <c r="BC20">
        <f t="shared" si="41"/>
        <v>1.4999433373794889E-2</v>
      </c>
      <c r="BD20">
        <f t="shared" si="42"/>
        <v>-1.4986115918230253E-2</v>
      </c>
    </row>
    <row r="21" spans="1:56">
      <c r="A21">
        <v>1.25</v>
      </c>
      <c r="B21">
        <f t="shared" si="8"/>
        <v>5.6234132519034884E-2</v>
      </c>
      <c r="C21">
        <f t="shared" si="9"/>
        <v>1.7782794100389235E-13</v>
      </c>
      <c r="D21">
        <f t="shared" si="10"/>
        <v>-5.6234132518857054E-2</v>
      </c>
      <c r="F21">
        <f t="shared" si="11"/>
        <v>1.25</v>
      </c>
      <c r="G21">
        <f t="shared" si="3"/>
        <v>5.6234132519034884E-2</v>
      </c>
      <c r="H21">
        <f t="shared" si="12"/>
        <v>3.1679010735202753E-8</v>
      </c>
      <c r="I21">
        <f t="shared" si="13"/>
        <v>133352.14321633204</v>
      </c>
      <c r="J21">
        <f t="shared" si="14"/>
        <v>1.7751227457537238E-3</v>
      </c>
      <c r="K21">
        <f t="shared" si="15"/>
        <v>3.1566642290656062E-11</v>
      </c>
      <c r="L21">
        <f t="shared" si="16"/>
        <v>5.6134310029537575E-40</v>
      </c>
      <c r="M21">
        <f t="shared" si="17"/>
        <v>9.9822487722268115E-69</v>
      </c>
      <c r="N21">
        <f t="shared" si="18"/>
        <v>1.775122745753726E-97</v>
      </c>
      <c r="O21">
        <f t="shared" si="19"/>
        <v>3.1566642290656104E-126</v>
      </c>
      <c r="P21">
        <f t="shared" si="20"/>
        <v>1.7751228088870084E-3</v>
      </c>
      <c r="Q21">
        <f t="shared" si="4"/>
        <v>1.7751228088870087E-5</v>
      </c>
      <c r="R21">
        <f t="shared" ca="1" si="21"/>
        <v>-4.3754217821736132E-3</v>
      </c>
      <c r="S21">
        <f t="shared" ca="1" si="43"/>
        <v>8.5510264164748162E-3</v>
      </c>
      <c r="T21">
        <f t="shared" ca="1" si="5"/>
        <v>-2.1877108910868064E-2</v>
      </c>
      <c r="V21">
        <f t="shared" si="6"/>
        <v>1.9982148772911101E-2</v>
      </c>
      <c r="W21">
        <f t="shared" ca="1" si="22"/>
        <v>5.8505779728527649E-2</v>
      </c>
      <c r="Y21">
        <f t="shared" ca="1" si="23"/>
        <v>0.5850577972852764</v>
      </c>
      <c r="AH21">
        <v>1.25</v>
      </c>
      <c r="AI21">
        <f t="shared" si="24"/>
        <v>5.6234132519034884E-2</v>
      </c>
      <c r="AJ21">
        <f t="shared" si="25"/>
        <v>1.7782794100389235E-13</v>
      </c>
      <c r="AK21">
        <f t="shared" si="26"/>
        <v>-5.6234132518857054E-2</v>
      </c>
      <c r="AM21">
        <f t="shared" si="27"/>
        <v>1.25</v>
      </c>
      <c r="AN21">
        <f t="shared" si="7"/>
        <v>5.6234132519034884E-2</v>
      </c>
      <c r="AO21">
        <f t="shared" si="28"/>
        <v>3.162333894310891E-8</v>
      </c>
      <c r="AP21">
        <f t="shared" si="29"/>
        <v>3.1622744978938426E-8</v>
      </c>
      <c r="AQ21">
        <f t="shared" si="30"/>
        <v>1.7782477878190297E-5</v>
      </c>
      <c r="AR21">
        <f t="shared" si="31"/>
        <v>3.1622214270258447E-12</v>
      </c>
      <c r="AS21">
        <f t="shared" si="32"/>
        <v>5.6233132536639632E-21</v>
      </c>
      <c r="AT21">
        <f t="shared" si="33"/>
        <v>9.9998221751896103E-50</v>
      </c>
      <c r="AU21">
        <f t="shared" si="34"/>
        <v>1.7782477878190323E-78</v>
      </c>
      <c r="AV21">
        <f t="shared" si="35"/>
        <v>3.1622214270258499E-107</v>
      </c>
      <c r="AW21">
        <f t="shared" si="36"/>
        <v>1.7782484202633172E-5</v>
      </c>
      <c r="AX21">
        <f t="shared" si="37"/>
        <v>1.499941113657414E-2</v>
      </c>
      <c r="AY21">
        <f t="shared" si="38"/>
        <v>7.1233543655431192E-2</v>
      </c>
      <c r="AZ21">
        <f t="shared" si="39"/>
        <v>4.7489029103620795E-2</v>
      </c>
      <c r="BB21">
        <f t="shared" si="40"/>
        <v>1.7751228088870087E-5</v>
      </c>
      <c r="BC21">
        <f t="shared" si="41"/>
        <v>1.499941113657414E-2</v>
      </c>
      <c r="BD21">
        <f t="shared" si="42"/>
        <v>-1.4981659908485269E-2</v>
      </c>
    </row>
    <row r="22" spans="1:56">
      <c r="A22">
        <v>1.375</v>
      </c>
      <c r="B22">
        <f t="shared" si="8"/>
        <v>4.2169650342858217E-2</v>
      </c>
      <c r="C22">
        <f t="shared" si="9"/>
        <v>2.3713737056616559E-13</v>
      </c>
      <c r="D22">
        <f t="shared" si="10"/>
        <v>-4.216965034262108E-2</v>
      </c>
      <c r="F22">
        <f t="shared" si="11"/>
        <v>1.375</v>
      </c>
      <c r="G22">
        <f t="shared" si="3"/>
        <v>4.2169650342858217E-2</v>
      </c>
      <c r="H22">
        <f t="shared" si="12"/>
        <v>5.6367484665413445E-9</v>
      </c>
      <c r="I22">
        <f t="shared" si="13"/>
        <v>17782.794100389201</v>
      </c>
      <c r="J22">
        <f t="shared" si="14"/>
        <v>2.3657635959433878E-3</v>
      </c>
      <c r="K22">
        <f t="shared" si="15"/>
        <v>5.6101095852317156E-11</v>
      </c>
      <c r="L22">
        <f t="shared" si="16"/>
        <v>1.3303666356298909E-39</v>
      </c>
      <c r="M22">
        <f t="shared" si="17"/>
        <v>3.154796458622284E-68</v>
      </c>
      <c r="N22">
        <f t="shared" si="18"/>
        <v>7.4812013686913906E-97</v>
      </c>
      <c r="O22">
        <f t="shared" si="19"/>
        <v>1.7740724212474756E-125</v>
      </c>
      <c r="P22">
        <f t="shared" si="20"/>
        <v>2.3657637081455798E-3</v>
      </c>
      <c r="Q22">
        <f t="shared" si="4"/>
        <v>2.3657637081455804E-5</v>
      </c>
      <c r="R22">
        <f t="shared" ref="R12:R75" ca="1" si="44">D22*($S$4+T22)+Q22</f>
        <v>-3.4631155400752906E-3</v>
      </c>
      <c r="S22">
        <f t="shared" ca="1" si="43"/>
        <v>7.2984499367865809E-3</v>
      </c>
      <c r="T22">
        <f t="shared" ca="1" si="5"/>
        <v>-1.7315577700376453E-2</v>
      </c>
      <c r="V22">
        <f t="shared" si="6"/>
        <v>1.9976242363918515E-2</v>
      </c>
      <c r="W22">
        <f t="shared" ca="1" si="22"/>
        <v>4.1834793566899467E-2</v>
      </c>
      <c r="Y22">
        <f t="shared" ca="1" si="23"/>
        <v>0.41834793566899464</v>
      </c>
      <c r="AH22">
        <v>1.375</v>
      </c>
      <c r="AI22">
        <f t="shared" si="24"/>
        <v>4.2169650342858217E-2</v>
      </c>
      <c r="AJ22">
        <f t="shared" si="25"/>
        <v>2.3713737056616559E-13</v>
      </c>
      <c r="AK22">
        <f t="shared" si="26"/>
        <v>-4.216965034262108E-2</v>
      </c>
      <c r="AM22">
        <f t="shared" si="27"/>
        <v>1.375</v>
      </c>
      <c r="AN22">
        <f t="shared" si="7"/>
        <v>4.2169650342858217E-2</v>
      </c>
      <c r="AO22">
        <f t="shared" si="28"/>
        <v>5.6235466040783229E-9</v>
      </c>
      <c r="AP22">
        <f t="shared" si="29"/>
        <v>5.6234076284957991E-9</v>
      </c>
      <c r="AQ22">
        <f t="shared" si="30"/>
        <v>2.371317472849292E-5</v>
      </c>
      <c r="AR22">
        <f t="shared" si="31"/>
        <v>5.6232799028908587E-12</v>
      </c>
      <c r="AS22">
        <f t="shared" si="32"/>
        <v>1.3334898101291012E-20</v>
      </c>
      <c r="AT22">
        <f t="shared" si="33"/>
        <v>3.1622026725079035E-49</v>
      </c>
      <c r="AU22">
        <f t="shared" si="34"/>
        <v>7.498764269558259E-78</v>
      </c>
      <c r="AV22">
        <f t="shared" si="35"/>
        <v>1.7782372413785587E-106</v>
      </c>
      <c r="AW22">
        <f t="shared" si="36"/>
        <v>2.3713185975052769E-5</v>
      </c>
      <c r="AX22">
        <f t="shared" si="37"/>
        <v>1.4999381483065276E-2</v>
      </c>
      <c r="AY22">
        <f t="shared" si="38"/>
        <v>5.7169031825686355E-2</v>
      </c>
      <c r="AZ22">
        <f t="shared" si="39"/>
        <v>3.8112687883790901E-2</v>
      </c>
      <c r="BB22">
        <f t="shared" si="40"/>
        <v>2.3657637081455804E-5</v>
      </c>
      <c r="BC22">
        <f t="shared" si="41"/>
        <v>1.4999381483065276E-2</v>
      </c>
      <c r="BD22">
        <f t="shared" si="42"/>
        <v>-1.4975723845983821E-2</v>
      </c>
    </row>
    <row r="23" spans="1:56">
      <c r="A23">
        <v>1.5</v>
      </c>
      <c r="B23">
        <f t="shared" si="8"/>
        <v>3.1622776601683784E-2</v>
      </c>
      <c r="C23">
        <f t="shared" si="9"/>
        <v>3.1622776601683802E-13</v>
      </c>
      <c r="D23">
        <f t="shared" si="10"/>
        <v>-3.1622776601367558E-2</v>
      </c>
      <c r="F23">
        <f t="shared" si="11"/>
        <v>1.5</v>
      </c>
      <c r="G23">
        <f t="shared" si="3"/>
        <v>3.1622776601683784E-2</v>
      </c>
      <c r="H23">
        <f t="shared" si="12"/>
        <v>1.0031622777601662E-9</v>
      </c>
      <c r="I23">
        <f t="shared" si="13"/>
        <v>2371.3737056616492</v>
      </c>
      <c r="J23">
        <f t="shared" si="14"/>
        <v>3.1523091829459768E-3</v>
      </c>
      <c r="K23">
        <f t="shared" si="15"/>
        <v>9.9684769071737011E-11</v>
      </c>
      <c r="L23">
        <f t="shared" si="16"/>
        <v>3.1523091829459782E-39</v>
      </c>
      <c r="M23">
        <f t="shared" si="17"/>
        <v>9.9684769071737078E-68</v>
      </c>
      <c r="N23">
        <f t="shared" si="18"/>
        <v>3.1523091829459801E-96</v>
      </c>
      <c r="O23">
        <f t="shared" si="19"/>
        <v>9.9684769071737136E-125</v>
      </c>
      <c r="P23">
        <f t="shared" si="20"/>
        <v>3.152309382315515E-3</v>
      </c>
      <c r="Q23">
        <f t="shared" si="4"/>
        <v>3.1523093823155153E-5</v>
      </c>
      <c r="R23">
        <f t="shared" ca="1" si="44"/>
        <v>-2.7033218513754023E-3</v>
      </c>
      <c r="S23">
        <f t="shared" ca="1" si="43"/>
        <v>6.0783495095991062E-3</v>
      </c>
      <c r="T23">
        <f t="shared" ca="1" si="5"/>
        <v>-1.3516609256877012E-2</v>
      </c>
      <c r="V23">
        <f t="shared" si="6"/>
        <v>1.9968376907176816E-2</v>
      </c>
      <c r="W23">
        <f t="shared" ca="1" si="22"/>
        <v>3.3828010875001674E-2</v>
      </c>
      <c r="Y23">
        <f t="shared" ca="1" si="23"/>
        <v>0.33828010875001674</v>
      </c>
      <c r="AH23">
        <v>1.5</v>
      </c>
      <c r="AI23">
        <f t="shared" si="24"/>
        <v>3.1622776601683784E-2</v>
      </c>
      <c r="AJ23">
        <f t="shared" si="25"/>
        <v>3.1622776601683802E-13</v>
      </c>
      <c r="AK23">
        <f t="shared" si="26"/>
        <v>-3.1622776601367558E-2</v>
      </c>
      <c r="AM23">
        <f t="shared" si="27"/>
        <v>1.5</v>
      </c>
      <c r="AN23">
        <f t="shared" si="7"/>
        <v>3.1622776601683784E-2</v>
      </c>
      <c r="AO23">
        <f t="shared" si="28"/>
        <v>1.0000316227865997E-9</v>
      </c>
      <c r="AP23">
        <f t="shared" si="29"/>
        <v>9.9999900000098802E-10</v>
      </c>
      <c r="AQ23">
        <f t="shared" si="30"/>
        <v>3.1621776632989379E-5</v>
      </c>
      <c r="AR23">
        <f t="shared" si="31"/>
        <v>9.9996837821336785E-12</v>
      </c>
      <c r="AS23">
        <f t="shared" si="32"/>
        <v>3.1621776632989393E-20</v>
      </c>
      <c r="AT23">
        <f t="shared" si="33"/>
        <v>9.9996837821336849E-49</v>
      </c>
      <c r="AU23">
        <f t="shared" si="34"/>
        <v>3.1621776632989416E-77</v>
      </c>
      <c r="AV23">
        <f t="shared" si="35"/>
        <v>9.9996837821336908E-106</v>
      </c>
      <c r="AW23">
        <f t="shared" si="36"/>
        <v>3.1621796632357039E-5</v>
      </c>
      <c r="AX23">
        <f t="shared" si="37"/>
        <v>1.4999341940011991E-2</v>
      </c>
      <c r="AY23">
        <f t="shared" si="38"/>
        <v>4.6622118541379549E-2</v>
      </c>
      <c r="AZ23">
        <f t="shared" si="39"/>
        <v>3.10814123609197E-2</v>
      </c>
      <c r="BB23">
        <f t="shared" si="40"/>
        <v>3.1523093823155153E-5</v>
      </c>
      <c r="BC23">
        <f t="shared" si="41"/>
        <v>1.4999341940011991E-2</v>
      </c>
      <c r="BD23">
        <f t="shared" si="42"/>
        <v>-1.4967818846188837E-2</v>
      </c>
    </row>
    <row r="24" spans="1:56">
      <c r="A24">
        <v>1.625</v>
      </c>
      <c r="B24">
        <f t="shared" si="8"/>
        <v>2.371373705661654E-2</v>
      </c>
      <c r="C24">
        <f t="shared" si="9"/>
        <v>4.2169650342858247E-13</v>
      </c>
      <c r="D24">
        <f t="shared" si="10"/>
        <v>-2.3713737056194843E-2</v>
      </c>
      <c r="F24">
        <f t="shared" si="11"/>
        <v>1.625</v>
      </c>
      <c r="G24">
        <f t="shared" si="3"/>
        <v>2.371373705661654E-2</v>
      </c>
      <c r="H24">
        <f t="shared" si="12"/>
        <v>1.7857783524484692E-10</v>
      </c>
      <c r="I24">
        <f t="shared" si="13"/>
        <v>316.22776601683682</v>
      </c>
      <c r="J24">
        <f t="shared" si="14"/>
        <v>4.1992569139629159E-3</v>
      </c>
      <c r="K24">
        <f t="shared" si="15"/>
        <v>1.7708119576164611E-10</v>
      </c>
      <c r="L24">
        <f t="shared" si="16"/>
        <v>7.4674521075638487E-39</v>
      </c>
      <c r="M24">
        <f t="shared" si="17"/>
        <v>3.1489984432800735E-67</v>
      </c>
      <c r="N24">
        <f t="shared" si="18"/>
        <v>1.3279216328332562E-95</v>
      </c>
      <c r="O24">
        <f t="shared" si="19"/>
        <v>5.5997990939295814E-124</v>
      </c>
      <c r="P24">
        <f t="shared" si="20"/>
        <v>4.1992572681253081E-3</v>
      </c>
      <c r="Q24">
        <f t="shared" si="4"/>
        <v>4.1992572681253087E-5</v>
      </c>
      <c r="R24">
        <f t="shared" ca="1" si="44"/>
        <v>-2.0824658901953011E-3</v>
      </c>
      <c r="S24">
        <f t="shared" ca="1" si="43"/>
        <v>4.9668476894408099E-3</v>
      </c>
      <c r="T24">
        <f t="shared" ca="1" si="5"/>
        <v>-1.0412329450976504E-2</v>
      </c>
      <c r="V24">
        <f t="shared" si="6"/>
        <v>1.9957907428318718E-2</v>
      </c>
      <c r="W24">
        <f t="shared" ca="1" si="22"/>
        <v>2.927038272983256E-2</v>
      </c>
      <c r="Y24">
        <f t="shared" ca="1" si="23"/>
        <v>0.29270382729832556</v>
      </c>
      <c r="AH24">
        <v>1.625</v>
      </c>
      <c r="AI24">
        <f t="shared" si="24"/>
        <v>2.371373705661654E-2</v>
      </c>
      <c r="AJ24">
        <f t="shared" si="25"/>
        <v>4.2169650342858247E-13</v>
      </c>
      <c r="AK24">
        <f t="shared" si="26"/>
        <v>-2.3713737056194843E-2</v>
      </c>
      <c r="AM24">
        <f t="shared" si="27"/>
        <v>1.625</v>
      </c>
      <c r="AN24">
        <f t="shared" si="7"/>
        <v>2.371373705661654E-2</v>
      </c>
      <c r="AO24">
        <f t="shared" si="28"/>
        <v>1.778354399491473E-10</v>
      </c>
      <c r="AP24">
        <f t="shared" si="29"/>
        <v>1.7782776317612676E-10</v>
      </c>
      <c r="AQ24">
        <f t="shared" si="30"/>
        <v>4.216787213768464E-5</v>
      </c>
      <c r="AR24">
        <f t="shared" si="31"/>
        <v>1.7782044237485156E-11</v>
      </c>
      <c r="AS24">
        <f t="shared" si="32"/>
        <v>7.4986258787598658E-20</v>
      </c>
      <c r="AT24">
        <f t="shared" si="33"/>
        <v>3.1621443135921161E-48</v>
      </c>
      <c r="AU24">
        <f t="shared" si="34"/>
        <v>1.3334652003783705E-76</v>
      </c>
      <c r="AV24">
        <f t="shared" si="35"/>
        <v>5.6231761244325293E-105</v>
      </c>
      <c r="AW24">
        <f t="shared" si="36"/>
        <v>4.2167907701773335E-5</v>
      </c>
      <c r="AX24">
        <f t="shared" si="37"/>
        <v>1.4999289209456644E-2</v>
      </c>
      <c r="AY24">
        <f t="shared" si="38"/>
        <v>3.8713026265651485E-2</v>
      </c>
      <c r="AZ24">
        <f t="shared" si="39"/>
        <v>2.5808684177100989E-2</v>
      </c>
      <c r="BB24">
        <f t="shared" si="40"/>
        <v>4.1992572681253087E-5</v>
      </c>
      <c r="BC24">
        <f t="shared" si="41"/>
        <v>1.4999289209456644E-2</v>
      </c>
      <c r="BD24">
        <f t="shared" si="42"/>
        <v>-1.4957296636775391E-2</v>
      </c>
    </row>
    <row r="25" spans="1:56">
      <c r="A25">
        <v>1.75</v>
      </c>
      <c r="B25">
        <f t="shared" si="8"/>
        <v>1.7782794100389226E-2</v>
      </c>
      <c r="C25">
        <f t="shared" si="9"/>
        <v>5.6234132519034915E-13</v>
      </c>
      <c r="D25">
        <f t="shared" si="10"/>
        <v>-1.7782794099826884E-2</v>
      </c>
      <c r="F25">
        <f t="shared" si="11"/>
        <v>1.75</v>
      </c>
      <c r="G25">
        <f t="shared" si="3"/>
        <v>1.7782794100389226E-2</v>
      </c>
      <c r="H25">
        <f t="shared" si="12"/>
        <v>3.1800604552687656E-11</v>
      </c>
      <c r="I25">
        <f t="shared" si="13"/>
        <v>42.169650342858148</v>
      </c>
      <c r="J25">
        <f t="shared" si="14"/>
        <v>5.591967307076332E-3</v>
      </c>
      <c r="K25">
        <f t="shared" si="15"/>
        <v>3.1445943058824128E-10</v>
      </c>
      <c r="L25">
        <f t="shared" si="16"/>
        <v>1.7683353291559424E-38</v>
      </c>
      <c r="M25">
        <f t="shared" si="17"/>
        <v>9.9440803237846478E-67</v>
      </c>
      <c r="N25">
        <f t="shared" si="18"/>
        <v>5.5919673070763341E-95</v>
      </c>
      <c r="O25">
        <f t="shared" si="19"/>
        <v>3.1445943058824147E-123</v>
      </c>
      <c r="P25">
        <f t="shared" si="20"/>
        <v>5.5919679359951934E-3</v>
      </c>
      <c r="Q25">
        <f t="shared" si="4"/>
        <v>5.5919679359951945E-5</v>
      </c>
      <c r="R25">
        <f t="shared" ca="1" si="44"/>
        <v>-1.5817225026814969E-3</v>
      </c>
      <c r="S25">
        <f t="shared" ca="1" si="43"/>
        <v>4.0059471001104331E-3</v>
      </c>
      <c r="T25">
        <f t="shared" ca="1" si="5"/>
        <v>-7.9086125134074838E-3</v>
      </c>
      <c r="V25">
        <f t="shared" si="6"/>
        <v>1.9943980321640017E-2</v>
      </c>
      <c r="W25">
        <f t="shared" ca="1" si="22"/>
        <v>2.6420576439921278E-2</v>
      </c>
      <c r="Y25">
        <f t="shared" ca="1" si="23"/>
        <v>0.26420576439921278</v>
      </c>
      <c r="AH25">
        <v>1.75</v>
      </c>
      <c r="AI25">
        <f t="shared" si="24"/>
        <v>1.7782794100389226E-2</v>
      </c>
      <c r="AJ25">
        <f t="shared" si="25"/>
        <v>5.6234132519034915E-13</v>
      </c>
      <c r="AK25">
        <f t="shared" si="26"/>
        <v>-1.7782794099826884E-2</v>
      </c>
      <c r="AM25">
        <f t="shared" si="27"/>
        <v>1.75</v>
      </c>
      <c r="AN25">
        <f t="shared" si="7"/>
        <v>1.7782794100389226E-2</v>
      </c>
      <c r="AO25">
        <f t="shared" si="28"/>
        <v>3.1624554882093801E-11</v>
      </c>
      <c r="AP25">
        <f t="shared" si="29"/>
        <v>3.1622744978938467E-11</v>
      </c>
      <c r="AQ25">
        <f t="shared" si="30"/>
        <v>5.6230970417414606E-5</v>
      </c>
      <c r="AR25">
        <f t="shared" si="31"/>
        <v>3.1620998421268252E-11</v>
      </c>
      <c r="AS25">
        <f t="shared" si="32"/>
        <v>1.7781794156057928E-19</v>
      </c>
      <c r="AT25">
        <f t="shared" si="33"/>
        <v>9.9994376899796214E-48</v>
      </c>
      <c r="AU25">
        <f t="shared" si="34"/>
        <v>5.6230970417414647E-76</v>
      </c>
      <c r="AV25">
        <f t="shared" si="35"/>
        <v>3.162099842126827E-104</v>
      </c>
      <c r="AW25">
        <f t="shared" si="36"/>
        <v>5.6231033659411979E-5</v>
      </c>
      <c r="AX25">
        <f t="shared" si="37"/>
        <v>1.4999218893826854E-2</v>
      </c>
      <c r="AY25">
        <f t="shared" si="38"/>
        <v>3.2782012993653742E-2</v>
      </c>
      <c r="AZ25">
        <f t="shared" si="39"/>
        <v>2.1854675329102496E-2</v>
      </c>
      <c r="BB25">
        <f t="shared" si="40"/>
        <v>5.5919679359951945E-5</v>
      </c>
      <c r="BC25">
        <f t="shared" si="41"/>
        <v>1.4999218893826854E-2</v>
      </c>
      <c r="BD25">
        <f t="shared" si="42"/>
        <v>-1.4943299214466903E-2</v>
      </c>
    </row>
    <row r="26" spans="1:56">
      <c r="A26">
        <v>1.875</v>
      </c>
      <c r="B26">
        <f t="shared" si="8"/>
        <v>1.333521432163323E-2</v>
      </c>
      <c r="C26">
        <f t="shared" si="9"/>
        <v>7.498942093324564E-13</v>
      </c>
      <c r="D26">
        <f t="shared" si="10"/>
        <v>-1.3335214320883335E-2</v>
      </c>
      <c r="F26">
        <f t="shared" si="11"/>
        <v>1.875</v>
      </c>
      <c r="G26">
        <f t="shared" si="3"/>
        <v>1.333521432163323E-2</v>
      </c>
      <c r="H26">
        <f t="shared" si="12"/>
        <v>5.6655829054086023E-12</v>
      </c>
      <c r="I26">
        <f t="shared" si="13"/>
        <v>5.6234132519034672</v>
      </c>
      <c r="J26">
        <f t="shared" si="14"/>
        <v>7.4431265144141072E-3</v>
      </c>
      <c r="K26">
        <f t="shared" si="15"/>
        <v>5.5815574724880096E-10</v>
      </c>
      <c r="L26">
        <f t="shared" si="16"/>
        <v>4.185577627675058E-38</v>
      </c>
      <c r="M26">
        <f t="shared" si="17"/>
        <v>3.1387404257050064E-66</v>
      </c>
      <c r="N26">
        <f t="shared" si="18"/>
        <v>2.3537232698338731E-94</v>
      </c>
      <c r="O26">
        <f t="shared" si="19"/>
        <v>1.765043450419476E-122</v>
      </c>
      <c r="P26">
        <f t="shared" si="20"/>
        <v>7.4431276307256019E-3</v>
      </c>
      <c r="Q26">
        <f t="shared" si="4"/>
        <v>7.4431276307256039E-5</v>
      </c>
      <c r="R26">
        <f t="shared" ca="1" si="44"/>
        <v>-1.180386613423554E-3</v>
      </c>
      <c r="S26">
        <f t="shared" ca="1" si="43"/>
        <v>3.2106871140635436E-3</v>
      </c>
      <c r="T26">
        <f t="shared" ca="1" si="5"/>
        <v>-5.9019330671177695E-3</v>
      </c>
      <c r="V26">
        <f t="shared" si="6"/>
        <v>1.9925468724692714E-2</v>
      </c>
      <c r="W26">
        <f t="shared" ca="1" si="22"/>
        <v>2.4530136421838239E-2</v>
      </c>
      <c r="Y26">
        <f t="shared" ca="1" si="23"/>
        <v>0.24530136421838239</v>
      </c>
      <c r="AH26">
        <v>1.875</v>
      </c>
      <c r="AI26">
        <f t="shared" si="24"/>
        <v>1.333521432163323E-2</v>
      </c>
      <c r="AJ26">
        <f t="shared" si="25"/>
        <v>7.498942093324564E-13</v>
      </c>
      <c r="AK26">
        <f t="shared" si="26"/>
        <v>-1.3335214320883335E-2</v>
      </c>
      <c r="AM26">
        <f t="shared" si="27"/>
        <v>1.875</v>
      </c>
      <c r="AN26">
        <f t="shared" si="7"/>
        <v>1.333521432163323E-2</v>
      </c>
      <c r="AO26">
        <f t="shared" si="28"/>
        <v>5.6238349487231234E-12</v>
      </c>
      <c r="AP26">
        <f t="shared" si="29"/>
        <v>5.6234076284957824E-12</v>
      </c>
      <c r="AQ26">
        <f t="shared" si="30"/>
        <v>7.4983797937442287E-5</v>
      </c>
      <c r="AR26">
        <f t="shared" si="31"/>
        <v>5.6229915867042962E-11</v>
      </c>
      <c r="AS26">
        <f t="shared" si="32"/>
        <v>4.2166488299946716E-19</v>
      </c>
      <c r="AT26">
        <f t="shared" si="33"/>
        <v>3.1620405404014812E-47</v>
      </c>
      <c r="AU26">
        <f t="shared" si="34"/>
        <v>2.3711958909215416E-75</v>
      </c>
      <c r="AV26">
        <f t="shared" si="35"/>
        <v>1.7781460677949789E-103</v>
      </c>
      <c r="AW26">
        <f t="shared" si="36"/>
        <v>7.4983910397275277E-5</v>
      </c>
      <c r="AX26">
        <f t="shared" si="37"/>
        <v>1.4999125129443165E-2</v>
      </c>
      <c r="AY26">
        <f t="shared" si="38"/>
        <v>2.8334339450326498E-2</v>
      </c>
      <c r="AZ26">
        <f t="shared" si="39"/>
        <v>1.8889559633551E-2</v>
      </c>
      <c r="BB26">
        <f t="shared" si="40"/>
        <v>7.4431276307256039E-5</v>
      </c>
      <c r="BC26">
        <f t="shared" si="41"/>
        <v>1.4999125129443165E-2</v>
      </c>
      <c r="BD26">
        <f t="shared" si="42"/>
        <v>-1.4924693853135908E-2</v>
      </c>
    </row>
    <row r="27" spans="1:56">
      <c r="A27">
        <v>2</v>
      </c>
      <c r="B27">
        <f t="shared" si="8"/>
        <v>0.01</v>
      </c>
      <c r="C27">
        <f t="shared" si="9"/>
        <v>9.9999999999999998E-13</v>
      </c>
      <c r="D27">
        <f t="shared" si="10"/>
        <v>-9.9999999989999998E-3</v>
      </c>
      <c r="F27">
        <f t="shared" si="11"/>
        <v>2</v>
      </c>
      <c r="G27">
        <f t="shared" si="3"/>
        <v>0.01</v>
      </c>
      <c r="H27">
        <f t="shared" si="12"/>
        <v>1.0100000009999999E-12</v>
      </c>
      <c r="I27">
        <f t="shared" si="13"/>
        <v>0.74989420933245565</v>
      </c>
      <c r="J27">
        <f t="shared" si="14"/>
        <v>9.9009900892069423E-3</v>
      </c>
      <c r="K27">
        <f t="shared" si="15"/>
        <v>9.9009900892069418E-10</v>
      </c>
      <c r="L27">
        <f t="shared" si="16"/>
        <v>9.9009900892069424E-38</v>
      </c>
      <c r="M27">
        <f t="shared" si="17"/>
        <v>9.9009900892069414E-66</v>
      </c>
      <c r="N27">
        <f t="shared" si="18"/>
        <v>9.9009900892069411E-94</v>
      </c>
      <c r="O27">
        <f t="shared" si="19"/>
        <v>9.9009900892069392E-122</v>
      </c>
      <c r="P27">
        <f t="shared" si="20"/>
        <v>9.9009920694049618E-3</v>
      </c>
      <c r="Q27">
        <f t="shared" si="4"/>
        <v>9.9009920694049632E-5</v>
      </c>
      <c r="R27">
        <f t="shared" ca="1" si="44"/>
        <v>-8.5808578972403895E-4</v>
      </c>
      <c r="S27">
        <f t="shared" ca="1" si="43"/>
        <v>2.5784065895961203E-3</v>
      </c>
      <c r="T27">
        <f t="shared" ca="1" si="5"/>
        <v>-4.2904289486201943E-3</v>
      </c>
      <c r="V27">
        <f t="shared" si="6"/>
        <v>1.9900890080305923E-2</v>
      </c>
      <c r="W27">
        <f t="shared" ca="1" si="22"/>
        <v>2.3223211199970766E-2</v>
      </c>
      <c r="Y27">
        <f t="shared" ca="1" si="23"/>
        <v>0.23223211199970764</v>
      </c>
      <c r="AH27">
        <v>2</v>
      </c>
      <c r="AI27">
        <f t="shared" si="24"/>
        <v>0.01</v>
      </c>
      <c r="AJ27">
        <f t="shared" si="25"/>
        <v>9.9999999999999998E-13</v>
      </c>
      <c r="AK27">
        <f t="shared" si="26"/>
        <v>-9.9999999989999998E-3</v>
      </c>
      <c r="AM27">
        <f t="shared" si="27"/>
        <v>2</v>
      </c>
      <c r="AN27">
        <f t="shared" si="7"/>
        <v>0.01</v>
      </c>
      <c r="AO27">
        <f t="shared" si="28"/>
        <v>1.0001000000999999E-12</v>
      </c>
      <c r="AP27">
        <f t="shared" si="29"/>
        <v>9.9999900000099016E-13</v>
      </c>
      <c r="AQ27">
        <f t="shared" si="30"/>
        <v>9.9990000989902018E-5</v>
      </c>
      <c r="AR27">
        <f t="shared" si="31"/>
        <v>9.9990000989902014E-11</v>
      </c>
      <c r="AS27">
        <f t="shared" si="32"/>
        <v>9.9990000989902046E-19</v>
      </c>
      <c r="AT27">
        <f t="shared" si="33"/>
        <v>9.9990000989902022E-47</v>
      </c>
      <c r="AU27">
        <f t="shared" si="34"/>
        <v>9.9990000989902014E-75</v>
      </c>
      <c r="AV27">
        <f t="shared" si="35"/>
        <v>9.9990000989901997E-103</v>
      </c>
      <c r="AW27">
        <f t="shared" si="36"/>
        <v>9.9990200969907013E-5</v>
      </c>
      <c r="AX27">
        <f t="shared" si="37"/>
        <v>1.4999000097990304E-2</v>
      </c>
      <c r="AY27">
        <f t="shared" si="38"/>
        <v>2.4999000096990305E-2</v>
      </c>
      <c r="AZ27">
        <f t="shared" si="39"/>
        <v>1.6666000064660205E-2</v>
      </c>
      <c r="BB27">
        <f t="shared" si="40"/>
        <v>9.9009920694049632E-5</v>
      </c>
      <c r="BC27">
        <f t="shared" si="41"/>
        <v>1.4999000097990304E-2</v>
      </c>
      <c r="BD27">
        <f t="shared" si="42"/>
        <v>-1.4899990177296254E-2</v>
      </c>
    </row>
    <row r="28" spans="1:56">
      <c r="A28">
        <v>2.125</v>
      </c>
      <c r="B28">
        <f t="shared" si="8"/>
        <v>7.498942093324557E-3</v>
      </c>
      <c r="C28">
        <f t="shared" si="9"/>
        <v>1.3335214321633243E-12</v>
      </c>
      <c r="D28">
        <f t="shared" si="10"/>
        <v>-7.4989420919910352E-3</v>
      </c>
      <c r="F28">
        <f t="shared" si="11"/>
        <v>2.125</v>
      </c>
      <c r="G28">
        <f t="shared" si="3"/>
        <v>7.498942093324557E-3</v>
      </c>
      <c r="H28">
        <f t="shared" si="12"/>
        <v>1.8019931502578147E-13</v>
      </c>
      <c r="I28">
        <f t="shared" si="13"/>
        <v>9.9999999999999811E-2</v>
      </c>
      <c r="J28">
        <f t="shared" si="14"/>
        <v>1.3159726524611795E-2</v>
      </c>
      <c r="K28">
        <f t="shared" si="15"/>
        <v>1.7548777361978007E-9</v>
      </c>
      <c r="L28">
        <f t="shared" si="16"/>
        <v>2.3401670720460237E-37</v>
      </c>
      <c r="M28">
        <f t="shared" si="17"/>
        <v>3.120662945416266E-65</v>
      </c>
      <c r="N28">
        <f t="shared" si="18"/>
        <v>4.1614709202705167E-93</v>
      </c>
      <c r="O28">
        <f t="shared" si="19"/>
        <v>5.5494106615051663E-121</v>
      </c>
      <c r="P28">
        <f t="shared" si="20"/>
        <v>1.3159730034367267E-2</v>
      </c>
      <c r="Q28">
        <f t="shared" si="4"/>
        <v>1.3159730034367271E-4</v>
      </c>
      <c r="R28">
        <f t="shared" ca="1" si="44"/>
        <v>-5.9595186618476329E-4</v>
      </c>
      <c r="S28">
        <f t="shared" ca="1" si="43"/>
        <v>2.0970713883142053E-3</v>
      </c>
      <c r="T28">
        <f t="shared" ca="1" si="5"/>
        <v>-2.9797593309238164E-3</v>
      </c>
      <c r="V28">
        <f t="shared" si="6"/>
        <v>1.9868302700656298E-2</v>
      </c>
      <c r="W28">
        <f t="shared" ca="1" si="22"/>
        <v>2.2289687681582966E-2</v>
      </c>
      <c r="Y28">
        <f t="shared" ca="1" si="23"/>
        <v>0.22289687681582965</v>
      </c>
      <c r="AH28">
        <v>2.125</v>
      </c>
      <c r="AI28">
        <f t="shared" si="24"/>
        <v>7.498942093324557E-3</v>
      </c>
      <c r="AJ28">
        <f t="shared" si="25"/>
        <v>1.3335214321633243E-12</v>
      </c>
      <c r="AK28">
        <f t="shared" si="26"/>
        <v>-7.4989420919910352E-3</v>
      </c>
      <c r="AM28">
        <f t="shared" si="27"/>
        <v>2.125</v>
      </c>
      <c r="AN28">
        <f t="shared" si="7"/>
        <v>7.498942093324557E-3</v>
      </c>
      <c r="AO28">
        <f t="shared" si="28"/>
        <v>1.7785165477257146E-13</v>
      </c>
      <c r="AP28">
        <f t="shared" si="29"/>
        <v>1.7782776317612713E-13</v>
      </c>
      <c r="AQ28">
        <f t="shared" si="30"/>
        <v>1.3333436276958215E-4</v>
      </c>
      <c r="AR28">
        <f t="shared" si="31"/>
        <v>1.7780423039707742E-10</v>
      </c>
      <c r="AS28">
        <f t="shared" si="32"/>
        <v>2.3710575196380836E-18</v>
      </c>
      <c r="AT28">
        <f t="shared" si="33"/>
        <v>3.1618560193293967E-46</v>
      </c>
      <c r="AU28">
        <f t="shared" si="34"/>
        <v>4.2164027671903628E-74</v>
      </c>
      <c r="AV28">
        <f t="shared" si="35"/>
        <v>5.6226634566810975E-102</v>
      </c>
      <c r="AW28">
        <f t="shared" si="36"/>
        <v>1.3333471837805003E-4</v>
      </c>
      <c r="AX28">
        <f t="shared" si="37"/>
        <v>1.4998833375403264E-2</v>
      </c>
      <c r="AY28">
        <f t="shared" si="38"/>
        <v>2.2497775467394298E-2</v>
      </c>
      <c r="AZ28">
        <f t="shared" si="39"/>
        <v>1.4998516978262865E-2</v>
      </c>
      <c r="BB28">
        <f t="shared" si="40"/>
        <v>1.3159730034367271E-4</v>
      </c>
      <c r="BC28">
        <f t="shared" si="41"/>
        <v>1.4998833375403264E-2</v>
      </c>
      <c r="BD28">
        <f t="shared" si="42"/>
        <v>-1.4867236075059591E-2</v>
      </c>
    </row>
    <row r="29" spans="1:56">
      <c r="A29">
        <v>2.25</v>
      </c>
      <c r="B29">
        <f t="shared" si="8"/>
        <v>5.6234132519034866E-3</v>
      </c>
      <c r="C29">
        <f t="shared" si="9"/>
        <v>1.7782794100389241E-12</v>
      </c>
      <c r="D29">
        <f t="shared" si="10"/>
        <v>-5.6234132501252069E-3</v>
      </c>
      <c r="F29">
        <f t="shared" si="11"/>
        <v>2.25</v>
      </c>
      <c r="G29">
        <f t="shared" si="3"/>
        <v>5.6234132519034866E-3</v>
      </c>
      <c r="H29">
        <f t="shared" si="12"/>
        <v>3.2185118026874006E-14</v>
      </c>
      <c r="I29">
        <f t="shared" si="13"/>
        <v>1.3335214321633175E-2</v>
      </c>
      <c r="J29">
        <f t="shared" si="14"/>
        <v>1.7472091440547215E-2</v>
      </c>
      <c r="K29">
        <f t="shared" si="15"/>
        <v>3.1070260459042435E-9</v>
      </c>
      <c r="L29">
        <f t="shared" si="16"/>
        <v>5.5251604438861686E-37</v>
      </c>
      <c r="M29">
        <f t="shared" si="17"/>
        <v>9.825279054524294E-65</v>
      </c>
      <c r="N29">
        <f t="shared" si="18"/>
        <v>1.7472091440547257E-92</v>
      </c>
      <c r="O29">
        <f t="shared" si="19"/>
        <v>3.1070260459042516E-120</v>
      </c>
      <c r="P29">
        <f t="shared" si="20"/>
        <v>1.7472097654599308E-2</v>
      </c>
      <c r="Q29">
        <f t="shared" si="4"/>
        <v>1.7472097654599311E-4</v>
      </c>
      <c r="R29">
        <f t="shared" ca="1" si="44"/>
        <v>-3.7701966166179429E-4</v>
      </c>
      <c r="S29">
        <f t="shared" ca="1" si="43"/>
        <v>1.751457636183752E-3</v>
      </c>
      <c r="T29">
        <f t="shared" ca="1" si="5"/>
        <v>-1.8850983083089714E-3</v>
      </c>
      <c r="V29">
        <f t="shared" si="6"/>
        <v>1.9825179024453979E-2</v>
      </c>
      <c r="W29">
        <f t="shared" ca="1" si="22"/>
        <v>2.1602307364112793E-2</v>
      </c>
      <c r="Y29">
        <f t="shared" ca="1" si="23"/>
        <v>0.21602307364112791</v>
      </c>
      <c r="AH29">
        <v>2.25</v>
      </c>
      <c r="AI29">
        <f t="shared" si="24"/>
        <v>5.6234132519034866E-3</v>
      </c>
      <c r="AJ29">
        <f t="shared" si="25"/>
        <v>1.7782794100389241E-12</v>
      </c>
      <c r="AK29">
        <f t="shared" si="26"/>
        <v>-5.6234132501252069E-3</v>
      </c>
      <c r="AM29">
        <f t="shared" si="27"/>
        <v>2.25</v>
      </c>
      <c r="AN29">
        <f t="shared" si="7"/>
        <v>5.6234132519034866E-3</v>
      </c>
      <c r="AO29">
        <f t="shared" si="28"/>
        <v>3.1628400024935557E-14</v>
      </c>
      <c r="AP29">
        <f t="shared" si="29"/>
        <v>3.1622744978938367E-14</v>
      </c>
      <c r="AQ29">
        <f t="shared" si="30"/>
        <v>1.7779632379349004E-4</v>
      </c>
      <c r="AR29">
        <f t="shared" si="31"/>
        <v>3.16171541782577E-10</v>
      </c>
      <c r="AS29">
        <f t="shared" si="32"/>
        <v>5.622413427922181E-18</v>
      </c>
      <c r="AT29">
        <f t="shared" si="33"/>
        <v>9.9982220336003774E-46</v>
      </c>
      <c r="AU29">
        <f t="shared" si="34"/>
        <v>1.7779632379349053E-73</v>
      </c>
      <c r="AV29">
        <f t="shared" si="35"/>
        <v>3.1617154178257783E-101</v>
      </c>
      <c r="AW29">
        <f t="shared" si="36"/>
        <v>1.7779695613659042E-4</v>
      </c>
      <c r="AX29">
        <f t="shared" si="37"/>
        <v>1.4998611064214469E-2</v>
      </c>
      <c r="AY29">
        <f t="shared" si="38"/>
        <v>2.0622024314339675E-2</v>
      </c>
      <c r="AZ29">
        <f t="shared" si="39"/>
        <v>1.3748016209559783E-2</v>
      </c>
      <c r="BB29">
        <f t="shared" si="40"/>
        <v>1.7472097654599311E-4</v>
      </c>
      <c r="BC29">
        <f t="shared" si="41"/>
        <v>1.4998611064214469E-2</v>
      </c>
      <c r="BD29">
        <f t="shared" si="42"/>
        <v>-1.4823890087668476E-2</v>
      </c>
    </row>
    <row r="30" spans="1:56">
      <c r="A30">
        <v>2.375</v>
      </c>
      <c r="B30">
        <f t="shared" si="8"/>
        <v>4.2169650342858203E-3</v>
      </c>
      <c r="C30">
        <f t="shared" si="9"/>
        <v>2.3713737056616566E-12</v>
      </c>
      <c r="D30">
        <f t="shared" si="10"/>
        <v>-4.2169650319144464E-3</v>
      </c>
      <c r="F30">
        <f t="shared" si="11"/>
        <v>2.375</v>
      </c>
      <c r="G30">
        <f t="shared" si="3"/>
        <v>4.2169650342858203E-3</v>
      </c>
      <c r="H30">
        <f t="shared" si="12"/>
        <v>5.756765426742581E-15</v>
      </c>
      <c r="I30">
        <f t="shared" si="13"/>
        <v>1.7782794100389154E-3</v>
      </c>
      <c r="J30">
        <f t="shared" si="14"/>
        <v>2.3164421915969621E-2</v>
      </c>
      <c r="K30">
        <f t="shared" si="15"/>
        <v>5.4931501038382974E-9</v>
      </c>
      <c r="L30">
        <f t="shared" si="16"/>
        <v>1.3026311717494737E-36</v>
      </c>
      <c r="M30">
        <f t="shared" si="17"/>
        <v>3.0890253088619348E-64</v>
      </c>
      <c r="N30">
        <f t="shared" si="18"/>
        <v>7.325233393558567E-92</v>
      </c>
      <c r="O30">
        <f t="shared" si="19"/>
        <v>1.7370865857319493E-119</v>
      </c>
      <c r="P30">
        <f t="shared" si="20"/>
        <v>2.316443290226983E-2</v>
      </c>
      <c r="Q30">
        <f t="shared" si="4"/>
        <v>2.3164432902269836E-4</v>
      </c>
      <c r="R30">
        <f t="shared" ca="1" si="44"/>
        <v>-1.8612770407105551E-4</v>
      </c>
      <c r="S30">
        <f t="shared" ca="1" si="43"/>
        <v>1.5271356607259102E-3</v>
      </c>
      <c r="T30">
        <f t="shared" ca="1" si="5"/>
        <v>-9.3063852035527755E-4</v>
      </c>
      <c r="V30">
        <f t="shared" si="6"/>
        <v>1.9768255671977271E-2</v>
      </c>
      <c r="W30">
        <f t="shared" ca="1" si="22"/>
        <v>2.1078839464520945E-2</v>
      </c>
      <c r="Y30">
        <f t="shared" ca="1" si="23"/>
        <v>0.21078839464520943</v>
      </c>
      <c r="AH30">
        <v>2.375</v>
      </c>
      <c r="AI30">
        <f t="shared" si="24"/>
        <v>4.2169650342858203E-3</v>
      </c>
      <c r="AJ30">
        <f t="shared" si="25"/>
        <v>2.3713737056616566E-12</v>
      </c>
      <c r="AK30">
        <f t="shared" si="26"/>
        <v>-4.2169650319144464E-3</v>
      </c>
      <c r="AM30">
        <f t="shared" si="27"/>
        <v>2.375</v>
      </c>
      <c r="AN30">
        <f t="shared" si="7"/>
        <v>4.2169650342858203E-3</v>
      </c>
      <c r="AO30">
        <f t="shared" si="28"/>
        <v>5.6247467764979131E-15</v>
      </c>
      <c r="AP30">
        <f t="shared" si="29"/>
        <v>5.6234076284957882E-15</v>
      </c>
      <c r="AQ30">
        <f t="shared" si="30"/>
        <v>2.3708114963241051E-4</v>
      </c>
      <c r="AR30">
        <f t="shared" si="31"/>
        <v>5.6220800434633497E-10</v>
      </c>
      <c r="AS30">
        <f t="shared" si="32"/>
        <v>1.3332052786194134E-17</v>
      </c>
      <c r="AT30">
        <f t="shared" si="33"/>
        <v>3.1615279419673986E-45</v>
      </c>
      <c r="AU30">
        <f t="shared" si="34"/>
        <v>7.4971642312961004E-73</v>
      </c>
      <c r="AV30">
        <f t="shared" si="35"/>
        <v>1.777857812512266E-100</v>
      </c>
      <c r="AW30">
        <f t="shared" si="36"/>
        <v>2.3708227404845922E-4</v>
      </c>
      <c r="AX30">
        <f t="shared" si="37"/>
        <v>1.499831463762491E-2</v>
      </c>
      <c r="AY30">
        <f t="shared" si="38"/>
        <v>1.9215279669539356E-2</v>
      </c>
      <c r="AZ30">
        <f t="shared" si="39"/>
        <v>1.281018644635957E-2</v>
      </c>
      <c r="BB30">
        <f t="shared" si="40"/>
        <v>2.3164432902269836E-4</v>
      </c>
      <c r="BC30">
        <f t="shared" si="41"/>
        <v>1.499831463762491E-2</v>
      </c>
      <c r="BD30">
        <f t="shared" si="42"/>
        <v>-1.4766670308602212E-2</v>
      </c>
    </row>
    <row r="31" spans="1:56">
      <c r="A31">
        <v>2.5</v>
      </c>
      <c r="B31">
        <f t="shared" si="8"/>
        <v>3.1622776601683764E-3</v>
      </c>
      <c r="C31">
        <f t="shared" si="9"/>
        <v>3.1622776601683822E-12</v>
      </c>
      <c r="D31">
        <f t="shared" si="10"/>
        <v>-3.1622776570060986E-3</v>
      </c>
      <c r="F31">
        <f t="shared" si="11"/>
        <v>2.5</v>
      </c>
      <c r="G31">
        <f t="shared" si="3"/>
        <v>3.1622776601683764E-3</v>
      </c>
      <c r="H31">
        <f t="shared" si="12"/>
        <v>1.0316227866016778E-15</v>
      </c>
      <c r="I31">
        <f t="shared" si="13"/>
        <v>2.3713737056616397E-4</v>
      </c>
      <c r="J31">
        <f t="shared" si="14"/>
        <v>3.0653429734577568E-2</v>
      </c>
      <c r="K31">
        <f t="shared" si="15"/>
        <v>9.693465605719589E-9</v>
      </c>
      <c r="L31">
        <f t="shared" si="16"/>
        <v>3.0653429734577628E-36</v>
      </c>
      <c r="M31">
        <f t="shared" si="17"/>
        <v>9.6934656057196055E-64</v>
      </c>
      <c r="N31">
        <f t="shared" si="18"/>
        <v>3.0653429734577685E-91</v>
      </c>
      <c r="O31">
        <f t="shared" si="19"/>
        <v>9.6934656057196237E-119</v>
      </c>
      <c r="P31">
        <f t="shared" si="20"/>
        <v>3.0653449121508781E-2</v>
      </c>
      <c r="Q31">
        <f t="shared" si="4"/>
        <v>3.0653449121508788E-4</v>
      </c>
      <c r="R31">
        <f t="shared" ca="1" si="44"/>
        <v>-9.542395957862714E-6</v>
      </c>
      <c r="S31">
        <f t="shared" ca="1" si="43"/>
        <v>1.4126824649055424E-3</v>
      </c>
      <c r="T31">
        <f t="shared" ca="1" si="5"/>
        <v>-4.771197978931357E-5</v>
      </c>
      <c r="V31">
        <f t="shared" si="6"/>
        <v>1.9693365509784882E-2</v>
      </c>
      <c r="W31">
        <f t="shared" ca="1" si="22"/>
        <v>2.066301518804068E-2</v>
      </c>
      <c r="Y31">
        <f t="shared" ca="1" si="23"/>
        <v>0.20663015188040679</v>
      </c>
      <c r="AH31">
        <v>2.5</v>
      </c>
      <c r="AI31">
        <f t="shared" si="24"/>
        <v>3.1622776601683764E-3</v>
      </c>
      <c r="AJ31">
        <f t="shared" si="25"/>
        <v>3.1622776601683822E-12</v>
      </c>
      <c r="AK31">
        <f t="shared" si="26"/>
        <v>-3.1622776570060986E-3</v>
      </c>
      <c r="AM31">
        <f t="shared" si="27"/>
        <v>2.5</v>
      </c>
      <c r="AN31">
        <f t="shared" si="7"/>
        <v>3.1622776601683764E-3</v>
      </c>
      <c r="AO31">
        <f t="shared" si="28"/>
        <v>1.0003162287660109E-15</v>
      </c>
      <c r="AP31">
        <f t="shared" si="29"/>
        <v>9.9999900000098416E-16</v>
      </c>
      <c r="AQ31">
        <f t="shared" si="30"/>
        <v>3.1612779731359018E-4</v>
      </c>
      <c r="AR31">
        <f t="shared" si="31"/>
        <v>9.9968387120300483E-10</v>
      </c>
      <c r="AS31">
        <f t="shared" si="32"/>
        <v>3.1612779731359072E-17</v>
      </c>
      <c r="AT31">
        <f t="shared" si="33"/>
        <v>9.996838712030065E-45</v>
      </c>
      <c r="AU31">
        <f t="shared" si="34"/>
        <v>3.1612779731359144E-72</v>
      </c>
      <c r="AV31">
        <f t="shared" si="35"/>
        <v>9.9968387120300846E-100</v>
      </c>
      <c r="AW31">
        <f t="shared" si="36"/>
        <v>3.1612979668142743E-4</v>
      </c>
      <c r="AX31">
        <f t="shared" si="37"/>
        <v>1.4997919400011744E-2</v>
      </c>
      <c r="AY31">
        <f t="shared" si="38"/>
        <v>1.8160197057017845E-2</v>
      </c>
      <c r="AZ31">
        <f t="shared" si="39"/>
        <v>1.2106798038011896E-2</v>
      </c>
      <c r="BB31">
        <f t="shared" si="40"/>
        <v>3.0653449121508788E-4</v>
      </c>
      <c r="BC31">
        <f t="shared" si="41"/>
        <v>1.4997919400011744E-2</v>
      </c>
      <c r="BD31">
        <f t="shared" si="42"/>
        <v>-1.4691384908796656E-2</v>
      </c>
    </row>
    <row r="32" spans="1:56">
      <c r="A32">
        <v>2.625</v>
      </c>
      <c r="B32">
        <f t="shared" si="8"/>
        <v>2.3713737056616536E-3</v>
      </c>
      <c r="C32">
        <f t="shared" si="9"/>
        <v>4.2169650342858257E-12</v>
      </c>
      <c r="D32">
        <f t="shared" si="10"/>
        <v>-2.3713737014446888E-3</v>
      </c>
      <c r="F32">
        <f t="shared" si="11"/>
        <v>2.625</v>
      </c>
      <c r="G32">
        <f t="shared" si="3"/>
        <v>2.3713737056616536E-3</v>
      </c>
      <c r="H32">
        <f t="shared" si="12"/>
        <v>1.8532688625949371E-16</v>
      </c>
      <c r="I32">
        <f t="shared" si="13"/>
        <v>3.1622776601683653E-5</v>
      </c>
      <c r="J32">
        <f t="shared" si="14"/>
        <v>4.046332534192882E-2</v>
      </c>
      <c r="K32">
        <f t="shared" si="15"/>
        <v>1.7063242813784538E-8</v>
      </c>
      <c r="L32">
        <f t="shared" si="16"/>
        <v>7.1955098317258272E-36</v>
      </c>
      <c r="M32">
        <f t="shared" si="17"/>
        <v>3.0343213364247694E-63</v>
      </c>
      <c r="N32">
        <f t="shared" si="18"/>
        <v>1.2795626978490691E-90</v>
      </c>
      <c r="O32">
        <f t="shared" si="19"/>
        <v>5.3958711560059622E-118</v>
      </c>
      <c r="P32">
        <f t="shared" si="20"/>
        <v>4.0463359468414443E-2</v>
      </c>
      <c r="Q32">
        <f t="shared" si="4"/>
        <v>4.0463359468414454E-4</v>
      </c>
      <c r="R32">
        <f t="shared" ca="1" si="44"/>
        <v>1.655335154138749E-4</v>
      </c>
      <c r="S32">
        <f t="shared" ca="1" si="43"/>
        <v>1.4006072909739009E-3</v>
      </c>
      <c r="T32">
        <f t="shared" ca="1" si="5"/>
        <v>8.2766757706937441E-4</v>
      </c>
      <c r="V32">
        <f t="shared" si="6"/>
        <v>1.9595266406315825E-2</v>
      </c>
      <c r="W32">
        <f t="shared" ca="1" si="22"/>
        <v>2.0314127657405919E-2</v>
      </c>
      <c r="Y32">
        <f t="shared" ca="1" si="23"/>
        <v>0.20314127657405917</v>
      </c>
      <c r="AH32">
        <v>2.625</v>
      </c>
      <c r="AI32">
        <f t="shared" si="24"/>
        <v>2.3713737056616536E-3</v>
      </c>
      <c r="AJ32">
        <f t="shared" si="25"/>
        <v>4.2169650342858257E-12</v>
      </c>
      <c r="AK32">
        <f t="shared" si="26"/>
        <v>-2.3713737014446888E-3</v>
      </c>
      <c r="AM32">
        <f t="shared" si="27"/>
        <v>2.625</v>
      </c>
      <c r="AN32">
        <f t="shared" si="7"/>
        <v>2.3713737056616536E-3</v>
      </c>
      <c r="AO32">
        <f t="shared" si="28"/>
        <v>1.7790293074105254E-16</v>
      </c>
      <c r="AP32">
        <f t="shared" si="29"/>
        <v>1.7782776317612657E-16</v>
      </c>
      <c r="AQ32">
        <f t="shared" si="30"/>
        <v>4.21518749696128E-4</v>
      </c>
      <c r="AR32">
        <f t="shared" si="31"/>
        <v>1.7775298287644507E-9</v>
      </c>
      <c r="AS32">
        <f t="shared" si="32"/>
        <v>7.4957811352997601E-17</v>
      </c>
      <c r="AT32">
        <f t="shared" si="33"/>
        <v>3.1609446952218385E-44</v>
      </c>
      <c r="AU32">
        <f t="shared" si="34"/>
        <v>1.332959325506176E-71</v>
      </c>
      <c r="AV32">
        <f t="shared" si="35"/>
        <v>5.6210428677847618E-99</v>
      </c>
      <c r="AW32">
        <f t="shared" si="36"/>
        <v>4.2152230475601049E-4</v>
      </c>
      <c r="AX32">
        <f t="shared" si="37"/>
        <v>1.4997392437471372E-2</v>
      </c>
      <c r="AY32">
        <f t="shared" si="38"/>
        <v>1.736876613891606E-2</v>
      </c>
      <c r="AZ32">
        <f t="shared" si="39"/>
        <v>1.157917742594404E-2</v>
      </c>
      <c r="BB32">
        <f t="shared" si="40"/>
        <v>4.0463359468414454E-4</v>
      </c>
      <c r="BC32">
        <f t="shared" si="41"/>
        <v>1.4997392437471372E-2</v>
      </c>
      <c r="BD32">
        <f t="shared" si="42"/>
        <v>-1.4592758842787226E-2</v>
      </c>
    </row>
    <row r="33" spans="1:56">
      <c r="A33">
        <v>2.75</v>
      </c>
      <c r="B33">
        <f t="shared" si="8"/>
        <v>1.7782794100389223E-3</v>
      </c>
      <c r="C33">
        <f t="shared" si="9"/>
        <v>5.6234132519034921E-12</v>
      </c>
      <c r="D33">
        <f t="shared" si="10"/>
        <v>-1.7782794044155091E-3</v>
      </c>
      <c r="F33">
        <f t="shared" si="11"/>
        <v>2.75</v>
      </c>
      <c r="G33">
        <f t="shared" si="3"/>
        <v>1.7782794100389223E-3</v>
      </c>
      <c r="H33">
        <f t="shared" si="12"/>
        <v>3.3401057011722659E-17</v>
      </c>
      <c r="I33">
        <f t="shared" si="13"/>
        <v>4.2169650342858114E-6</v>
      </c>
      <c r="J33">
        <f t="shared" si="14"/>
        <v>5.3240213608054476E-2</v>
      </c>
      <c r="K33">
        <f t="shared" si="15"/>
        <v>2.9939172273770627E-8</v>
      </c>
      <c r="L33">
        <f t="shared" si="16"/>
        <v>1.6836033811534331E-35</v>
      </c>
      <c r="M33">
        <f t="shared" si="17"/>
        <v>9.4675975645277418E-63</v>
      </c>
      <c r="N33">
        <f t="shared" si="18"/>
        <v>5.3240213608054532E-90</v>
      </c>
      <c r="O33">
        <f t="shared" si="19"/>
        <v>2.9939172273770652E-117</v>
      </c>
      <c r="P33">
        <f t="shared" si="20"/>
        <v>5.3240273486399023E-2</v>
      </c>
      <c r="Q33">
        <f t="shared" si="4"/>
        <v>5.3240273486399037E-4</v>
      </c>
      <c r="R33">
        <f t="shared" ca="1" si="44"/>
        <v>3.514499137063018E-4</v>
      </c>
      <c r="S33">
        <f t="shared" ca="1" si="43"/>
        <v>1.4873311863394152E-3</v>
      </c>
      <c r="T33">
        <f t="shared" ca="1" si="5"/>
        <v>1.757249568531509E-3</v>
      </c>
      <c r="V33">
        <f t="shared" si="6"/>
        <v>1.9467497266135978E-2</v>
      </c>
      <c r="W33">
        <f t="shared" ca="1" si="22"/>
        <v>2.0000998849800923E-2</v>
      </c>
      <c r="Y33">
        <f t="shared" ca="1" si="23"/>
        <v>0.20000998849800922</v>
      </c>
      <c r="AH33">
        <v>2.75</v>
      </c>
      <c r="AI33">
        <f t="shared" si="24"/>
        <v>1.7782794100389223E-3</v>
      </c>
      <c r="AJ33">
        <f t="shared" si="25"/>
        <v>5.6234132519034921E-12</v>
      </c>
      <c r="AK33">
        <f t="shared" si="26"/>
        <v>-1.7782794044155091E-3</v>
      </c>
      <c r="AM33">
        <f t="shared" si="27"/>
        <v>2.75</v>
      </c>
      <c r="AN33">
        <f t="shared" si="7"/>
        <v>1.7782794100389223E-3</v>
      </c>
      <c r="AO33">
        <f t="shared" si="28"/>
        <v>3.1640559495784138E-17</v>
      </c>
      <c r="AP33">
        <f t="shared" si="29"/>
        <v>3.1622744978938451E-17</v>
      </c>
      <c r="AQ33">
        <f t="shared" si="30"/>
        <v>5.6202527337604832E-4</v>
      </c>
      <c r="AR33">
        <f t="shared" si="31"/>
        <v>3.1605003702075535E-9</v>
      </c>
      <c r="AS33">
        <f t="shared" si="32"/>
        <v>1.7772799664471049E-16</v>
      </c>
      <c r="AT33">
        <f t="shared" si="33"/>
        <v>9.9943797156612423E-44</v>
      </c>
      <c r="AU33">
        <f t="shared" si="34"/>
        <v>5.6202527337604887E-71</v>
      </c>
      <c r="AV33">
        <f t="shared" si="35"/>
        <v>3.1605003702075563E-98</v>
      </c>
      <c r="AW33">
        <f t="shared" si="36"/>
        <v>5.6203159437732183E-4</v>
      </c>
      <c r="AX33">
        <f t="shared" si="37"/>
        <v>1.4996689891023266E-2</v>
      </c>
      <c r="AY33">
        <f t="shared" si="38"/>
        <v>1.6774969295438775E-2</v>
      </c>
      <c r="AZ33">
        <f t="shared" si="39"/>
        <v>1.118331286362585E-2</v>
      </c>
      <c r="BB33">
        <f t="shared" si="40"/>
        <v>5.3240273486399037E-4</v>
      </c>
      <c r="BC33">
        <f t="shared" si="41"/>
        <v>1.4996689891023266E-2</v>
      </c>
      <c r="BD33">
        <f t="shared" si="42"/>
        <v>-1.4464287156159276E-2</v>
      </c>
    </row>
    <row r="34" spans="1:56">
      <c r="A34">
        <v>2.875</v>
      </c>
      <c r="B34">
        <f t="shared" si="8"/>
        <v>1.3335214321633228E-3</v>
      </c>
      <c r="C34">
        <f t="shared" si="9"/>
        <v>7.4989420933245652E-12</v>
      </c>
      <c r="D34">
        <f t="shared" si="10"/>
        <v>-1.3335214246643808E-3</v>
      </c>
      <c r="F34">
        <f t="shared" si="11"/>
        <v>2.875</v>
      </c>
      <c r="G34">
        <f t="shared" si="3"/>
        <v>1.3335214321633228E-3</v>
      </c>
      <c r="H34">
        <f t="shared" si="12"/>
        <v>6.0451100715598061E-18</v>
      </c>
      <c r="I34">
        <f t="shared" si="13"/>
        <v>5.6234132519034597E-7</v>
      </c>
      <c r="J34">
        <f t="shared" si="14"/>
        <v>6.9758283709757313E-2</v>
      </c>
      <c r="K34">
        <f t="shared" si="15"/>
        <v>5.2311333006917653E-8</v>
      </c>
      <c r="L34">
        <f t="shared" si="16"/>
        <v>3.9227965704349342E-35</v>
      </c>
      <c r="M34">
        <f t="shared" si="17"/>
        <v>2.9416824325583764E-62</v>
      </c>
      <c r="N34">
        <f t="shared" si="18"/>
        <v>2.2059506218705413E-89</v>
      </c>
      <c r="O34">
        <f t="shared" si="19"/>
        <v>1.6542295974140502E-116</v>
      </c>
      <c r="P34">
        <f t="shared" si="20"/>
        <v>6.9758388332423316E-2</v>
      </c>
      <c r="Q34">
        <f t="shared" si="4"/>
        <v>6.975838833242333E-4</v>
      </c>
      <c r="R34">
        <f t="shared" ca="1" si="44"/>
        <v>5.6049458318238501E-4</v>
      </c>
      <c r="S34">
        <f t="shared" ca="1" si="43"/>
        <v>1.6723573558086657E-3</v>
      </c>
      <c r="T34">
        <f t="shared" ca="1" si="5"/>
        <v>2.8024729159119247E-3</v>
      </c>
      <c r="V34">
        <f t="shared" si="6"/>
        <v>1.9302316117675737E-2</v>
      </c>
      <c r="W34">
        <f t="shared" ca="1" si="22"/>
        <v>1.9698349977396123E-2</v>
      </c>
      <c r="Y34">
        <f t="shared" ca="1" si="23"/>
        <v>0.19698349977396121</v>
      </c>
      <c r="AH34">
        <v>2.875</v>
      </c>
      <c r="AI34">
        <f t="shared" si="24"/>
        <v>1.3335214321633228E-3</v>
      </c>
      <c r="AJ34">
        <f t="shared" si="25"/>
        <v>7.4989420933245652E-12</v>
      </c>
      <c r="AK34">
        <f t="shared" si="26"/>
        <v>-1.3335214246643808E-3</v>
      </c>
      <c r="AM34">
        <f t="shared" si="27"/>
        <v>2.875</v>
      </c>
      <c r="AN34">
        <f t="shared" si="7"/>
        <v>1.3335214321633228E-3</v>
      </c>
      <c r="AO34">
        <f t="shared" si="28"/>
        <v>5.627630248560524E-18</v>
      </c>
      <c r="AP34">
        <f t="shared" si="29"/>
        <v>5.6234076284957755E-18</v>
      </c>
      <c r="AQ34">
        <f t="shared" si="30"/>
        <v>7.4933228517713095E-4</v>
      </c>
      <c r="AR34">
        <f t="shared" si="31"/>
        <v>5.6191994152018744E-9</v>
      </c>
      <c r="AS34">
        <f t="shared" si="32"/>
        <v>4.2138051025442121E-16</v>
      </c>
      <c r="AT34">
        <f t="shared" si="33"/>
        <v>3.1599080456534622E-43</v>
      </c>
      <c r="AU34">
        <f t="shared" si="34"/>
        <v>2.3695967454585707E-70</v>
      </c>
      <c r="AV34">
        <f t="shared" si="35"/>
        <v>1.7769468778724174E-97</v>
      </c>
      <c r="AW34">
        <f t="shared" si="36"/>
        <v>7.4934352357722571E-4</v>
      </c>
      <c r="AX34">
        <f t="shared" si="37"/>
        <v>1.4995753331377266E-2</v>
      </c>
      <c r="AY34">
        <f t="shared" si="38"/>
        <v>1.6329274756041647E-2</v>
      </c>
      <c r="AZ34">
        <f t="shared" si="39"/>
        <v>1.0886183170694431E-2</v>
      </c>
      <c r="BB34">
        <f t="shared" si="40"/>
        <v>6.975838833242333E-4</v>
      </c>
      <c r="BC34">
        <f t="shared" si="41"/>
        <v>1.4995753331377266E-2</v>
      </c>
      <c r="BD34">
        <f t="shared" si="42"/>
        <v>-1.4298169448053033E-2</v>
      </c>
    </row>
    <row r="35" spans="1:56">
      <c r="A35">
        <v>3</v>
      </c>
      <c r="B35">
        <f t="shared" si="8"/>
        <v>1E-3</v>
      </c>
      <c r="C35">
        <f t="shared" si="9"/>
        <v>9.9999999999999994E-12</v>
      </c>
      <c r="D35">
        <f t="shared" si="10"/>
        <v>-9.9999999000000006E-4</v>
      </c>
      <c r="F35">
        <f t="shared" si="11"/>
        <v>3</v>
      </c>
      <c r="G35">
        <f t="shared" si="3"/>
        <v>1E-3</v>
      </c>
      <c r="H35">
        <f t="shared" si="12"/>
        <v>1.1000001E-18</v>
      </c>
      <c r="I35">
        <f t="shared" si="13"/>
        <v>7.4989420933245548E-8</v>
      </c>
      <c r="J35">
        <f t="shared" si="14"/>
        <v>9.0909082644628866E-2</v>
      </c>
      <c r="K35">
        <f t="shared" si="15"/>
        <v>9.0909082644628856E-8</v>
      </c>
      <c r="L35">
        <f t="shared" si="16"/>
        <v>9.0909082644628852E-35</v>
      </c>
      <c r="M35">
        <f t="shared" si="17"/>
        <v>9.0909082644628843E-62</v>
      </c>
      <c r="N35">
        <f t="shared" si="18"/>
        <v>9.0909082644628835E-89</v>
      </c>
      <c r="O35">
        <f t="shared" si="19"/>
        <v>9.0909082644628845E-116</v>
      </c>
      <c r="P35">
        <f t="shared" si="20"/>
        <v>9.0909264462794168E-2</v>
      </c>
      <c r="Q35">
        <f t="shared" si="4"/>
        <v>9.0909264462794186E-4</v>
      </c>
      <c r="R35">
        <f t="shared" ca="1" si="44"/>
        <v>8.0506730912258226E-4</v>
      </c>
      <c r="S35">
        <f t="shared" ca="1" si="43"/>
        <v>1.956581807521578E-3</v>
      </c>
      <c r="T35">
        <f t="shared" ca="1" si="5"/>
        <v>4.0253365456129108E-3</v>
      </c>
      <c r="V35">
        <f t="shared" si="6"/>
        <v>1.9090807356372027E-2</v>
      </c>
      <c r="W35">
        <f t="shared" ca="1" si="22"/>
        <v>1.9384653892357134E-2</v>
      </c>
      <c r="Y35">
        <f t="shared" ca="1" si="23"/>
        <v>0.19384653892357134</v>
      </c>
      <c r="AH35">
        <v>3</v>
      </c>
      <c r="AI35">
        <f t="shared" si="24"/>
        <v>1E-3</v>
      </c>
      <c r="AJ35">
        <f t="shared" si="25"/>
        <v>9.9999999999999994E-12</v>
      </c>
      <c r="AK35">
        <f t="shared" si="26"/>
        <v>-9.9999999000000006E-4</v>
      </c>
      <c r="AM35">
        <f t="shared" si="27"/>
        <v>3</v>
      </c>
      <c r="AN35">
        <f t="shared" si="7"/>
        <v>1E-3</v>
      </c>
      <c r="AO35">
        <f t="shared" si="28"/>
        <v>1.001000010000001E-18</v>
      </c>
      <c r="AP35">
        <f t="shared" si="29"/>
        <v>9.9999900000098991E-19</v>
      </c>
      <c r="AQ35">
        <f t="shared" si="30"/>
        <v>9.9900098902096831E-4</v>
      </c>
      <c r="AR35">
        <f t="shared" si="31"/>
        <v>9.9900098902096808E-9</v>
      </c>
      <c r="AS35">
        <f t="shared" si="32"/>
        <v>9.9900098902096848E-16</v>
      </c>
      <c r="AT35">
        <f t="shared" si="33"/>
        <v>9.9900098902096806E-43</v>
      </c>
      <c r="AU35">
        <f t="shared" si="34"/>
        <v>9.9900098902096806E-70</v>
      </c>
      <c r="AV35">
        <f t="shared" si="35"/>
        <v>9.9900098902096799E-97</v>
      </c>
      <c r="AW35">
        <f t="shared" si="36"/>
        <v>9.9902096904374584E-4</v>
      </c>
      <c r="AX35">
        <f t="shared" si="37"/>
        <v>1.4994504944149934E-2</v>
      </c>
      <c r="AY35">
        <f t="shared" si="38"/>
        <v>1.5994504934149934E-2</v>
      </c>
      <c r="AZ35">
        <f t="shared" si="39"/>
        <v>1.0663003289433289E-2</v>
      </c>
      <c r="BB35">
        <f t="shared" si="40"/>
        <v>9.0909264462794186E-4</v>
      </c>
      <c r="BC35">
        <f t="shared" si="41"/>
        <v>1.4994504944149934E-2</v>
      </c>
      <c r="BD35">
        <f t="shared" si="42"/>
        <v>-1.4085412299521993E-2</v>
      </c>
    </row>
    <row r="36" spans="1:56">
      <c r="A36">
        <v>3.125</v>
      </c>
      <c r="B36">
        <f t="shared" si="8"/>
        <v>7.4989420933245553E-4</v>
      </c>
      <c r="C36">
        <f t="shared" si="9"/>
        <v>1.3335214321633246E-11</v>
      </c>
      <c r="D36">
        <f t="shared" si="10"/>
        <v>-7.498941959972412E-4</v>
      </c>
      <c r="F36">
        <f t="shared" si="11"/>
        <v>3.125</v>
      </c>
      <c r="G36">
        <f t="shared" si="3"/>
        <v>7.4989420933245553E-4</v>
      </c>
      <c r="H36">
        <f t="shared" si="12"/>
        <v>2.0154170968328494E-19</v>
      </c>
      <c r="I36">
        <f t="shared" si="13"/>
        <v>9.9999999999999655E-9</v>
      </c>
      <c r="J36">
        <f t="shared" si="14"/>
        <v>0.11766168449142231</v>
      </c>
      <c r="K36">
        <f t="shared" si="15"/>
        <v>1.5690437801375069E-7</v>
      </c>
      <c r="L36">
        <f t="shared" si="16"/>
        <v>2.0923535088159255E-34</v>
      </c>
      <c r="M36">
        <f t="shared" si="17"/>
        <v>2.7901982476681695E-61</v>
      </c>
      <c r="N36">
        <f t="shared" si="18"/>
        <v>3.7207891632500568E-88</v>
      </c>
      <c r="O36">
        <f t="shared" si="19"/>
        <v>4.9617520937549924E-115</v>
      </c>
      <c r="P36">
        <f t="shared" si="20"/>
        <v>0.11766199830017834</v>
      </c>
      <c r="Q36">
        <f t="shared" si="4"/>
        <v>1.1766199830017838E-3</v>
      </c>
      <c r="R36">
        <f t="shared" ca="1" si="44"/>
        <v>1.0975154610308384E-3</v>
      </c>
      <c r="S36">
        <f t="shared" ca="1" si="43"/>
        <v>2.3395852152660488E-3</v>
      </c>
      <c r="T36">
        <f t="shared" ca="1" si="5"/>
        <v>5.4875773051541914E-3</v>
      </c>
      <c r="V36">
        <f t="shared" si="6"/>
        <v>1.8823280017998188E-2</v>
      </c>
      <c r="W36">
        <f t="shared" ca="1" si="22"/>
        <v>1.9041057220551341E-2</v>
      </c>
      <c r="Y36">
        <f t="shared" ca="1" si="23"/>
        <v>0.19041057220551341</v>
      </c>
      <c r="AH36">
        <v>3.125</v>
      </c>
      <c r="AI36">
        <f t="shared" si="24"/>
        <v>7.4989420933245553E-4</v>
      </c>
      <c r="AJ36">
        <f t="shared" si="25"/>
        <v>1.3335214321633246E-11</v>
      </c>
      <c r="AK36">
        <f t="shared" si="26"/>
        <v>-7.498941959972412E-4</v>
      </c>
      <c r="AM36">
        <f t="shared" si="27"/>
        <v>3.125</v>
      </c>
      <c r="AN36">
        <f t="shared" si="7"/>
        <v>7.4989420933245553E-4</v>
      </c>
      <c r="AO36">
        <f t="shared" si="28"/>
        <v>1.7806508153673609E-19</v>
      </c>
      <c r="AP36">
        <f t="shared" si="29"/>
        <v>1.778277631761269E-19</v>
      </c>
      <c r="AQ36">
        <f t="shared" si="30"/>
        <v>1.3317454973183044E-3</v>
      </c>
      <c r="AR36">
        <f t="shared" si="31"/>
        <v>1.7759111628609642E-8</v>
      </c>
      <c r="AS36">
        <f t="shared" si="32"/>
        <v>2.3682155972931879E-15</v>
      </c>
      <c r="AT36">
        <f t="shared" si="33"/>
        <v>3.1580662549739351E-42</v>
      </c>
      <c r="AU36">
        <f t="shared" si="34"/>
        <v>4.211349035199509E-69</v>
      </c>
      <c r="AV36">
        <f t="shared" si="35"/>
        <v>5.6159241967588838E-96</v>
      </c>
      <c r="AW36">
        <f t="shared" si="36"/>
        <v>1.3317810155486659E-3</v>
      </c>
      <c r="AX36">
        <f t="shared" si="37"/>
        <v>1.4992841143917409E-2</v>
      </c>
      <c r="AY36">
        <f t="shared" si="38"/>
        <v>1.5742735339914649E-2</v>
      </c>
      <c r="AZ36">
        <f t="shared" si="39"/>
        <v>1.0495156893276432E-2</v>
      </c>
      <c r="BB36">
        <f t="shared" si="40"/>
        <v>1.1766199830017838E-3</v>
      </c>
      <c r="BC36">
        <f t="shared" si="41"/>
        <v>1.4992841143917409E-2</v>
      </c>
      <c r="BD36">
        <f t="shared" si="42"/>
        <v>-1.3816221160915625E-2</v>
      </c>
    </row>
    <row r="37" spans="1:56">
      <c r="A37">
        <v>3.25</v>
      </c>
      <c r="B37">
        <f t="shared" si="8"/>
        <v>5.6234132519034856E-4</v>
      </c>
      <c r="C37">
        <f t="shared" si="9"/>
        <v>1.7782794100389246E-11</v>
      </c>
      <c r="D37">
        <f t="shared" si="10"/>
        <v>-5.6234130740755444E-4</v>
      </c>
      <c r="F37">
        <f t="shared" si="11"/>
        <v>3.25</v>
      </c>
      <c r="G37">
        <f t="shared" si="3"/>
        <v>5.6234132519034856E-4</v>
      </c>
      <c r="H37">
        <f t="shared" si="12"/>
        <v>3.7246199853587082E-20</v>
      </c>
      <c r="I37">
        <f t="shared" si="13"/>
        <v>1.3335214321633159E-9</v>
      </c>
      <c r="J37">
        <f t="shared" si="14"/>
        <v>0.15097951667576334</v>
      </c>
      <c r="K37">
        <f t="shared" si="15"/>
        <v>2.684837658421384E-7</v>
      </c>
      <c r="L37">
        <f t="shared" si="16"/>
        <v>4.7743915272678659E-34</v>
      </c>
      <c r="M37">
        <f t="shared" si="17"/>
        <v>8.4902021484047388E-61</v>
      </c>
      <c r="N37">
        <f t="shared" si="18"/>
        <v>1.509795166757639E-87</v>
      </c>
      <c r="O37">
        <f t="shared" si="19"/>
        <v>2.6848376584213935E-114</v>
      </c>
      <c r="P37">
        <f t="shared" si="20"/>
        <v>0.150980053643295</v>
      </c>
      <c r="Q37">
        <f t="shared" si="4"/>
        <v>1.5098005364329503E-3</v>
      </c>
      <c r="R37">
        <f t="shared" ca="1" si="44"/>
        <v>1.4494908627580017E-3</v>
      </c>
      <c r="S37">
        <f t="shared" ca="1" si="43"/>
        <v>2.8158032138173063E-3</v>
      </c>
      <c r="T37">
        <f t="shared" ca="1" si="5"/>
        <v>7.2474543137900083E-3</v>
      </c>
      <c r="V37">
        <f t="shared" si="6"/>
        <v>1.849009946456702E-2</v>
      </c>
      <c r="W37">
        <f t="shared" ca="1" si="22"/>
        <v>1.8651217093357986E-2</v>
      </c>
      <c r="Y37">
        <f t="shared" ca="1" si="23"/>
        <v>0.18651217093357986</v>
      </c>
      <c r="AH37">
        <v>3.25</v>
      </c>
      <c r="AI37">
        <f t="shared" si="24"/>
        <v>5.6234132519034856E-4</v>
      </c>
      <c r="AJ37">
        <f t="shared" si="25"/>
        <v>1.7782794100389246E-11</v>
      </c>
      <c r="AK37">
        <f t="shared" si="26"/>
        <v>-5.6234130740755444E-4</v>
      </c>
      <c r="AM37">
        <f t="shared" si="27"/>
        <v>3.25</v>
      </c>
      <c r="AN37">
        <f t="shared" si="7"/>
        <v>5.6234132519034856E-4</v>
      </c>
      <c r="AO37">
        <f t="shared" si="28"/>
        <v>3.1679011734202827E-20</v>
      </c>
      <c r="AP37">
        <f t="shared" si="29"/>
        <v>3.1622744978938327E-20</v>
      </c>
      <c r="AQ37">
        <f t="shared" si="30"/>
        <v>1.7751226897750863E-3</v>
      </c>
      <c r="AR37">
        <f t="shared" si="31"/>
        <v>3.1566641295199494E-8</v>
      </c>
      <c r="AS37">
        <f t="shared" si="32"/>
        <v>5.6134308259337707E-15</v>
      </c>
      <c r="AT37">
        <f t="shared" si="33"/>
        <v>9.9822484574358183E-42</v>
      </c>
      <c r="AU37">
        <f t="shared" si="34"/>
        <v>1.7751226897750926E-68</v>
      </c>
      <c r="AV37">
        <f t="shared" si="35"/>
        <v>3.1566641295199604E-95</v>
      </c>
      <c r="AW37">
        <f t="shared" si="36"/>
        <v>1.7751858230745168E-3</v>
      </c>
      <c r="AX37">
        <f t="shared" si="37"/>
        <v>1.4990624119879779E-2</v>
      </c>
      <c r="AY37">
        <f t="shared" si="38"/>
        <v>1.5552965427287334E-2</v>
      </c>
      <c r="AZ37">
        <f t="shared" si="39"/>
        <v>1.0368643618191556E-2</v>
      </c>
      <c r="BB37">
        <f t="shared" si="40"/>
        <v>1.5098005364329503E-3</v>
      </c>
      <c r="BC37">
        <f t="shared" si="41"/>
        <v>1.4990624119879779E-2</v>
      </c>
      <c r="BD37">
        <f t="shared" si="42"/>
        <v>-1.3480823583446828E-2</v>
      </c>
    </row>
    <row r="38" spans="1:56">
      <c r="A38">
        <v>3.375</v>
      </c>
      <c r="B38">
        <f t="shared" si="8"/>
        <v>4.2169650342858197E-4</v>
      </c>
      <c r="C38">
        <f t="shared" si="9"/>
        <v>2.3713737056616568E-11</v>
      </c>
      <c r="D38">
        <f t="shared" si="10"/>
        <v>-4.2169647971484488E-4</v>
      </c>
      <c r="F38">
        <f t="shared" si="11"/>
        <v>3.375</v>
      </c>
      <c r="G38">
        <f t="shared" si="3"/>
        <v>4.2169650342858197E-4</v>
      </c>
      <c r="H38">
        <f t="shared" si="12"/>
        <v>6.9569378463444483E-21</v>
      </c>
      <c r="I38">
        <f t="shared" si="13"/>
        <v>1.7782794100389151E-10</v>
      </c>
      <c r="J38">
        <f t="shared" si="14"/>
        <v>0.19168224032129652</v>
      </c>
      <c r="K38">
        <f t="shared" si="15"/>
        <v>4.5455022454024124E-7</v>
      </c>
      <c r="L38">
        <f t="shared" si="16"/>
        <v>1.0779084503773298E-33</v>
      </c>
      <c r="M38">
        <f t="shared" si="17"/>
        <v>2.5561237563353024E-60</v>
      </c>
      <c r="N38">
        <f t="shared" si="18"/>
        <v>6.0615246641906399E-87</v>
      </c>
      <c r="O38">
        <f t="shared" si="19"/>
        <v>1.437414020488129E-113</v>
      </c>
      <c r="P38">
        <f t="shared" si="20"/>
        <v>0.19168314942174561</v>
      </c>
      <c r="Q38">
        <f t="shared" si="4"/>
        <v>1.9168314942174564E-3</v>
      </c>
      <c r="R38">
        <f t="shared" ca="1" si="44"/>
        <v>1.8707174713848515E-3</v>
      </c>
      <c r="S38">
        <f t="shared" ca="1" si="43"/>
        <v>3.3698128690147992E-3</v>
      </c>
      <c r="T38">
        <f t="shared" ca="1" si="5"/>
        <v>9.3535873569242575E-3</v>
      </c>
      <c r="V38">
        <f t="shared" si="6"/>
        <v>1.8083068506782513E-2</v>
      </c>
      <c r="W38">
        <f t="shared" ca="1" si="22"/>
        <v>1.8201995328291261E-2</v>
      </c>
      <c r="Y38">
        <f t="shared" ca="1" si="23"/>
        <v>0.18201995328291259</v>
      </c>
      <c r="AH38">
        <v>3.375</v>
      </c>
      <c r="AI38">
        <f t="shared" si="24"/>
        <v>4.2169650342858197E-4</v>
      </c>
      <c r="AJ38">
        <f t="shared" si="25"/>
        <v>2.3713737056616568E-11</v>
      </c>
      <c r="AK38">
        <f t="shared" si="26"/>
        <v>-4.2169647971484488E-4</v>
      </c>
      <c r="AM38">
        <f t="shared" si="27"/>
        <v>3.375</v>
      </c>
      <c r="AN38">
        <f t="shared" si="7"/>
        <v>4.2169650342858197E-4</v>
      </c>
      <c r="AO38">
        <f t="shared" si="28"/>
        <v>5.6367487824529429E-21</v>
      </c>
      <c r="AP38">
        <f t="shared" si="29"/>
        <v>5.6234076284957834E-21</v>
      </c>
      <c r="AQ38">
        <f t="shared" si="30"/>
        <v>2.3657634633541557E-3</v>
      </c>
      <c r="AR38">
        <f t="shared" si="31"/>
        <v>5.6101092708131002E-8</v>
      </c>
      <c r="AS38">
        <f t="shared" si="32"/>
        <v>1.3303665610694875E-14</v>
      </c>
      <c r="AT38">
        <f t="shared" si="33"/>
        <v>3.1547962818117052E-41</v>
      </c>
      <c r="AU38">
        <f t="shared" si="34"/>
        <v>7.4812009494074416E-68</v>
      </c>
      <c r="AV38">
        <f t="shared" si="35"/>
        <v>1.7740723218195827E-94</v>
      </c>
      <c r="AW38">
        <f t="shared" si="36"/>
        <v>2.3658756655794825E-3</v>
      </c>
      <c r="AX38">
        <f t="shared" si="37"/>
        <v>1.4987670670667256E-2</v>
      </c>
      <c r="AY38">
        <f t="shared" si="38"/>
        <v>1.5409367150382101E-2</v>
      </c>
      <c r="AZ38">
        <f t="shared" si="39"/>
        <v>1.0272911433588067E-2</v>
      </c>
      <c r="BB38">
        <f t="shared" si="40"/>
        <v>1.9168314942174564E-3</v>
      </c>
      <c r="BC38">
        <f t="shared" si="41"/>
        <v>1.4987670670667256E-2</v>
      </c>
      <c r="BD38">
        <f t="shared" si="42"/>
        <v>-1.30708391764498E-2</v>
      </c>
    </row>
    <row r="39" spans="1:56">
      <c r="A39">
        <v>3.5</v>
      </c>
      <c r="B39">
        <f t="shared" si="8"/>
        <v>3.1622776601683783E-4</v>
      </c>
      <c r="C39">
        <f t="shared" si="9"/>
        <v>3.16227766016838E-11</v>
      </c>
      <c r="D39">
        <f t="shared" si="10"/>
        <v>-3.1622773439406122E-4</v>
      </c>
      <c r="F39">
        <f t="shared" si="11"/>
        <v>3.5</v>
      </c>
      <c r="G39">
        <f t="shared" si="3"/>
        <v>3.1622776601683783E-4</v>
      </c>
      <c r="H39">
        <f t="shared" si="12"/>
        <v>1.3162287660168351E-21</v>
      </c>
      <c r="I39">
        <f t="shared" si="13"/>
        <v>2.3713737056616484E-11</v>
      </c>
      <c r="J39">
        <f t="shared" si="14"/>
        <v>0.2402528908206468</v>
      </c>
      <c r="K39">
        <f t="shared" si="15"/>
        <v>7.5974634943300441E-7</v>
      </c>
      <c r="L39">
        <f t="shared" si="16"/>
        <v>2.4025289082064704E-33</v>
      </c>
      <c r="M39">
        <f t="shared" si="17"/>
        <v>7.5974634943300481E-60</v>
      </c>
      <c r="N39">
        <f t="shared" si="18"/>
        <v>2.4025289082064714E-86</v>
      </c>
      <c r="O39">
        <f t="shared" si="19"/>
        <v>7.5974634943300534E-113</v>
      </c>
      <c r="P39">
        <f t="shared" si="20"/>
        <v>0.24025441031334568</v>
      </c>
      <c r="Q39">
        <f t="shared" si="4"/>
        <v>2.4025441031334575E-3</v>
      </c>
      <c r="R39">
        <f t="shared" ca="1" si="44"/>
        <v>2.3671784922365199E-3</v>
      </c>
      <c r="S39">
        <f t="shared" ca="1" si="43"/>
        <v>3.9716881668133471E-3</v>
      </c>
      <c r="T39">
        <f t="shared" ca="1" si="5"/>
        <v>1.18358924611826E-2</v>
      </c>
      <c r="V39">
        <f t="shared" si="6"/>
        <v>1.7597355897866512E-2</v>
      </c>
      <c r="W39">
        <f t="shared" ca="1" si="22"/>
        <v>1.7684903240152032E-2</v>
      </c>
      <c r="Y39">
        <f t="shared" ca="1" si="23"/>
        <v>0.17684903240152031</v>
      </c>
      <c r="AH39">
        <v>3.5</v>
      </c>
      <c r="AI39">
        <f t="shared" si="24"/>
        <v>3.1622776601683783E-4</v>
      </c>
      <c r="AJ39">
        <f t="shared" si="25"/>
        <v>3.16227766016838E-11</v>
      </c>
      <c r="AK39">
        <f t="shared" si="26"/>
        <v>-3.1622773439406122E-4</v>
      </c>
      <c r="AM39">
        <f t="shared" si="27"/>
        <v>3.5</v>
      </c>
      <c r="AN39">
        <f t="shared" si="7"/>
        <v>3.1622776601683783E-4</v>
      </c>
      <c r="AO39">
        <f t="shared" si="28"/>
        <v>1.0031623776601977E-21</v>
      </c>
      <c r="AP39">
        <f t="shared" si="29"/>
        <v>9.9999900000098791E-22</v>
      </c>
      <c r="AQ39">
        <f t="shared" si="30"/>
        <v>3.1523088690229321E-3</v>
      </c>
      <c r="AR39">
        <f t="shared" si="31"/>
        <v>9.9684759144618734E-8</v>
      </c>
      <c r="AS39">
        <f t="shared" si="32"/>
        <v>3.1523088690229343E-14</v>
      </c>
      <c r="AT39">
        <f t="shared" si="33"/>
        <v>9.9684759144618793E-41</v>
      </c>
      <c r="AU39">
        <f t="shared" si="34"/>
        <v>3.1523088690229364E-67</v>
      </c>
      <c r="AV39">
        <f t="shared" si="35"/>
        <v>9.9684759144618852E-94</v>
      </c>
      <c r="AW39">
        <f t="shared" si="36"/>
        <v>3.1525082386357904E-3</v>
      </c>
      <c r="AX39">
        <f t="shared" si="37"/>
        <v>1.4983737507801975E-2</v>
      </c>
      <c r="AY39">
        <f t="shared" si="38"/>
        <v>1.5299965242196036E-2</v>
      </c>
      <c r="AZ39">
        <f t="shared" si="39"/>
        <v>1.019997682813069E-2</v>
      </c>
      <c r="BB39">
        <f t="shared" si="40"/>
        <v>2.4025441031334575E-3</v>
      </c>
      <c r="BC39">
        <f t="shared" si="41"/>
        <v>1.4983737507801975E-2</v>
      </c>
      <c r="BD39">
        <f t="shared" si="42"/>
        <v>-1.2581193404668517E-2</v>
      </c>
    </row>
    <row r="40" spans="1:56">
      <c r="A40">
        <v>3.625</v>
      </c>
      <c r="B40">
        <f t="shared" si="8"/>
        <v>2.3713737056616535E-4</v>
      </c>
      <c r="C40">
        <f t="shared" si="9"/>
        <v>4.2169650342858253E-11</v>
      </c>
      <c r="D40">
        <f t="shared" si="10"/>
        <v>-2.3713732839651501E-4</v>
      </c>
      <c r="F40">
        <f t="shared" si="11"/>
        <v>3.625</v>
      </c>
      <c r="G40">
        <f t="shared" ref="G40:G89" si="45">10^-F40</f>
        <v>2.3713737056616535E-4</v>
      </c>
      <c r="H40">
        <f t="shared" si="12"/>
        <v>2.5281767816490279E-22</v>
      </c>
      <c r="I40">
        <f t="shared" ref="I40:I88" si="46">G40^6/$C41</f>
        <v>3.1622776601683604E-12</v>
      </c>
      <c r="J40">
        <f t="shared" si="14"/>
        <v>0.29661462551812823</v>
      </c>
      <c r="K40">
        <f t="shared" si="15"/>
        <v>1.250813504467731E-6</v>
      </c>
      <c r="L40">
        <f t="shared" si="16"/>
        <v>5.2746368127529373E-33</v>
      </c>
      <c r="M40">
        <f t="shared" si="17"/>
        <v>2.2242959007935975E-59</v>
      </c>
      <c r="N40">
        <f t="shared" si="18"/>
        <v>9.3797780395518914E-86</v>
      </c>
      <c r="O40">
        <f t="shared" si="19"/>
        <v>3.9554196022152379E-112</v>
      </c>
      <c r="P40">
        <f t="shared" si="20"/>
        <v>0.29661712714513722</v>
      </c>
      <c r="Q40">
        <f t="shared" si="4"/>
        <v>2.9661712714513727E-3</v>
      </c>
      <c r="R40">
        <f t="shared" ca="1" si="44"/>
        <v>2.9389728377768195E-3</v>
      </c>
      <c r="S40">
        <f t="shared" ca="1" si="43"/>
        <v>4.5743547643223963E-3</v>
      </c>
      <c r="T40">
        <f t="shared" ca="1" si="5"/>
        <v>1.4694864188884096E-2</v>
      </c>
      <c r="V40">
        <f t="shared" si="6"/>
        <v>1.7033728729548597E-2</v>
      </c>
      <c r="W40">
        <f t="shared" ca="1" si="22"/>
        <v>1.7097988174755416E-2</v>
      </c>
      <c r="Y40">
        <f t="shared" ca="1" si="23"/>
        <v>0.17097988174755416</v>
      </c>
      <c r="AH40">
        <v>3.625</v>
      </c>
      <c r="AI40">
        <f t="shared" si="24"/>
        <v>2.3713737056616535E-4</v>
      </c>
      <c r="AJ40">
        <f t="shared" si="25"/>
        <v>4.2169650342858253E-11</v>
      </c>
      <c r="AK40">
        <f t="shared" si="26"/>
        <v>-2.3713732839651501E-4</v>
      </c>
      <c r="AM40">
        <f t="shared" si="27"/>
        <v>3.625</v>
      </c>
      <c r="AN40">
        <f t="shared" si="7"/>
        <v>2.3713737056616535E-4</v>
      </c>
      <c r="AO40">
        <f t="shared" si="28"/>
        <v>1.7857786683601387E-22</v>
      </c>
      <c r="AP40">
        <f t="shared" si="29"/>
        <v>1.7782776317612654E-22</v>
      </c>
      <c r="AQ40">
        <f t="shared" si="30"/>
        <v>4.1992561710969076E-3</v>
      </c>
      <c r="AR40">
        <f t="shared" si="31"/>
        <v>1.7708116443524635E-7</v>
      </c>
      <c r="AS40">
        <f t="shared" si="32"/>
        <v>7.4674507865405254E-14</v>
      </c>
      <c r="AT40">
        <f t="shared" si="33"/>
        <v>3.148997886209158E-40</v>
      </c>
      <c r="AU40">
        <f t="shared" si="34"/>
        <v>1.3279213979183996E-66</v>
      </c>
      <c r="AV40">
        <f t="shared" si="35"/>
        <v>5.5997981033018443E-93</v>
      </c>
      <c r="AW40">
        <f t="shared" si="36"/>
        <v>4.1996103336498017E-3</v>
      </c>
      <c r="AX40">
        <f t="shared" si="37"/>
        <v>1.4978501997326903E-2</v>
      </c>
      <c r="AY40">
        <f t="shared" si="38"/>
        <v>1.5215639325723418E-2</v>
      </c>
      <c r="AZ40">
        <f t="shared" si="39"/>
        <v>1.0143759550482278E-2</v>
      </c>
      <c r="BB40">
        <f t="shared" si="40"/>
        <v>2.9661712714513727E-3</v>
      </c>
      <c r="BC40">
        <f t="shared" si="41"/>
        <v>1.4978501997326903E-2</v>
      </c>
      <c r="BD40">
        <f t="shared" si="42"/>
        <v>-1.2012330725875531E-2</v>
      </c>
    </row>
    <row r="41" spans="1:56">
      <c r="A41">
        <v>3.75</v>
      </c>
      <c r="B41">
        <f t="shared" si="8"/>
        <v>1.7782794100389203E-4</v>
      </c>
      <c r="C41">
        <f t="shared" si="9"/>
        <v>5.623413251903499E-11</v>
      </c>
      <c r="D41">
        <f t="shared" si="10"/>
        <v>-1.778278847697595E-4</v>
      </c>
      <c r="F41">
        <f t="shared" si="11"/>
        <v>3.75</v>
      </c>
      <c r="G41">
        <f t="shared" si="45"/>
        <v>1.7782794100389203E-4</v>
      </c>
      <c r="H41">
        <f t="shared" si="12"/>
        <v>4.9405670702072641E-23</v>
      </c>
      <c r="I41">
        <f t="shared" si="46"/>
        <v>4.2169650342857868E-13</v>
      </c>
      <c r="J41">
        <f t="shared" si="14"/>
        <v>0.35993427166738357</v>
      </c>
      <c r="K41">
        <f t="shared" si="15"/>
        <v>2.0240591531085987E-6</v>
      </c>
      <c r="L41">
        <f t="shared" si="16"/>
        <v>1.1382121064227467E-32</v>
      </c>
      <c r="M41">
        <f t="shared" si="17"/>
        <v>6.4006370427346675E-59</v>
      </c>
      <c r="N41">
        <f t="shared" si="18"/>
        <v>3.5993427166738552E-85</v>
      </c>
      <c r="O41">
        <f t="shared" si="19"/>
        <v>2.0240591531086094E-111</v>
      </c>
      <c r="P41">
        <f t="shared" si="20"/>
        <v>0.3599383197856898</v>
      </c>
      <c r="Q41">
        <f t="shared" si="4"/>
        <v>3.5993831978568987E-3</v>
      </c>
      <c r="R41">
        <f t="shared" ca="1" si="44"/>
        <v>3.5784186962420565E-3</v>
      </c>
      <c r="S41">
        <f t="shared" ca="1" si="43"/>
        <v>5.1155668677218963E-3</v>
      </c>
      <c r="T41">
        <f t="shared" ca="1" si="5"/>
        <v>1.7892093481210281E-2</v>
      </c>
      <c r="V41">
        <f t="shared" si="6"/>
        <v>1.640051680314307E-2</v>
      </c>
      <c r="W41">
        <f t="shared" ca="1" si="22"/>
        <v>1.6447547918179439E-2</v>
      </c>
      <c r="Y41">
        <f t="shared" ca="1" si="23"/>
        <v>0.16447547918179437</v>
      </c>
      <c r="AH41">
        <v>3.75</v>
      </c>
      <c r="AI41">
        <f t="shared" si="24"/>
        <v>1.7782794100389203E-4</v>
      </c>
      <c r="AJ41">
        <f t="shared" si="25"/>
        <v>5.623413251903499E-11</v>
      </c>
      <c r="AK41">
        <f t="shared" si="26"/>
        <v>-1.778278847697595E-4</v>
      </c>
      <c r="AM41">
        <f t="shared" si="27"/>
        <v>3.75</v>
      </c>
      <c r="AN41">
        <f t="shared" si="7"/>
        <v>1.7782794100389203E-4</v>
      </c>
      <c r="AO41">
        <f t="shared" si="28"/>
        <v>3.1800614542693055E-23</v>
      </c>
      <c r="AP41">
        <f t="shared" si="29"/>
        <v>3.1622744978938244E-23</v>
      </c>
      <c r="AQ41">
        <f t="shared" si="30"/>
        <v>5.5919655503874925E-3</v>
      </c>
      <c r="AR41">
        <f t="shared" si="31"/>
        <v>3.1445933180236862E-7</v>
      </c>
      <c r="AS41">
        <f t="shared" si="32"/>
        <v>1.7683347736421588E-13</v>
      </c>
      <c r="AT41">
        <f t="shared" si="33"/>
        <v>9.9440771999010903E-40</v>
      </c>
      <c r="AU41">
        <f t="shared" si="34"/>
        <v>5.5919655503875214E-66</v>
      </c>
      <c r="AV41">
        <f t="shared" si="35"/>
        <v>3.1445933180237034E-92</v>
      </c>
      <c r="AW41">
        <f t="shared" si="36"/>
        <v>5.5925944695815969E-3</v>
      </c>
      <c r="AX41">
        <f t="shared" si="37"/>
        <v>1.4971537076647244E-2</v>
      </c>
      <c r="AY41">
        <f t="shared" si="38"/>
        <v>1.5149364961417004E-2</v>
      </c>
      <c r="AZ41">
        <f t="shared" si="39"/>
        <v>1.009957664094467E-2</v>
      </c>
      <c r="BB41">
        <f t="shared" si="40"/>
        <v>3.5993831978568987E-3</v>
      </c>
      <c r="BC41">
        <f t="shared" si="41"/>
        <v>1.4971537076647244E-2</v>
      </c>
      <c r="BD41">
        <f t="shared" si="42"/>
        <v>-1.1372153878790345E-2</v>
      </c>
    </row>
    <row r="42" spans="1:56">
      <c r="A42">
        <v>3.875</v>
      </c>
      <c r="B42">
        <f t="shared" si="8"/>
        <v>1.3335214321633237E-4</v>
      </c>
      <c r="C42">
        <f t="shared" si="9"/>
        <v>7.4989420933245606E-11</v>
      </c>
      <c r="D42">
        <f t="shared" si="10"/>
        <v>-1.3335206822691145E-4</v>
      </c>
      <c r="F42">
        <f t="shared" si="11"/>
        <v>3.875</v>
      </c>
      <c r="G42">
        <f t="shared" si="45"/>
        <v>1.3335214321633237E-4</v>
      </c>
      <c r="H42">
        <f t="shared" si="12"/>
        <v>9.8404099089658999E-24</v>
      </c>
      <c r="I42">
        <f t="shared" si="46"/>
        <v>5.6234132519034817E-14</v>
      </c>
      <c r="J42">
        <f t="shared" si="14"/>
        <v>0.4285355054613742</v>
      </c>
      <c r="K42">
        <f t="shared" si="15"/>
        <v>3.2135629403884161E-6</v>
      </c>
      <c r="L42">
        <f t="shared" si="16"/>
        <v>2.4098322403226535E-32</v>
      </c>
      <c r="M42">
        <f t="shared" si="17"/>
        <v>1.8071192424806174E-58</v>
      </c>
      <c r="N42">
        <f t="shared" si="18"/>
        <v>1.3551482555094693E-84</v>
      </c>
      <c r="O42">
        <f t="shared" si="19"/>
        <v>1.0162178295935305E-110</v>
      </c>
      <c r="P42">
        <f t="shared" si="20"/>
        <v>0.42854193258725493</v>
      </c>
      <c r="Q42">
        <f t="shared" si="4"/>
        <v>4.2854193258725498E-3</v>
      </c>
      <c r="R42">
        <f t="shared" ca="1" si="44"/>
        <v>4.2692375607574634E-3</v>
      </c>
      <c r="S42">
        <f t="shared" ca="1" si="43"/>
        <v>5.5265509161232552E-3</v>
      </c>
      <c r="T42">
        <f t="shared" ca="1" si="5"/>
        <v>2.1346187803787317E-2</v>
      </c>
      <c r="V42">
        <f t="shared" si="6"/>
        <v>1.5714480675127422E-2</v>
      </c>
      <c r="W42">
        <f t="shared" ca="1" si="22"/>
        <v>1.5748817255481575E-2</v>
      </c>
      <c r="Y42">
        <f t="shared" ca="1" si="23"/>
        <v>0.15748817255481573</v>
      </c>
      <c r="AH42">
        <v>3.875</v>
      </c>
      <c r="AI42">
        <f t="shared" si="24"/>
        <v>1.3335214321633237E-4</v>
      </c>
      <c r="AJ42">
        <f t="shared" si="25"/>
        <v>7.4989420933245606E-11</v>
      </c>
      <c r="AK42">
        <f t="shared" si="26"/>
        <v>-1.3335206822691145E-4</v>
      </c>
      <c r="AM42">
        <f t="shared" si="27"/>
        <v>3.875</v>
      </c>
      <c r="AN42">
        <f t="shared" si="7"/>
        <v>1.3335214321633237E-4</v>
      </c>
      <c r="AO42">
        <f t="shared" si="28"/>
        <v>5.6655860645263715E-24</v>
      </c>
      <c r="AP42">
        <f t="shared" si="29"/>
        <v>5.6234076284957971E-24</v>
      </c>
      <c r="AQ42">
        <f t="shared" si="30"/>
        <v>7.4431223641438842E-3</v>
      </c>
      <c r="AR42">
        <f t="shared" si="31"/>
        <v>5.5815543602243984E-7</v>
      </c>
      <c r="AS42">
        <f t="shared" si="32"/>
        <v>4.1855752938065984E-13</v>
      </c>
      <c r="AT42">
        <f t="shared" si="33"/>
        <v>3.1387386755505606E-39</v>
      </c>
      <c r="AU42">
        <f t="shared" si="34"/>
        <v>2.353721957403188E-65</v>
      </c>
      <c r="AV42">
        <f t="shared" si="35"/>
        <v>1.7650424662353044E-91</v>
      </c>
      <c r="AW42">
        <f t="shared" si="36"/>
        <v>7.4442386762716009E-3</v>
      </c>
      <c r="AX42">
        <f t="shared" si="37"/>
        <v>1.4962278855613794E-2</v>
      </c>
      <c r="AY42">
        <f t="shared" si="38"/>
        <v>1.5095630923840706E-2</v>
      </c>
      <c r="AZ42">
        <f t="shared" si="39"/>
        <v>1.0063753949227138E-2</v>
      </c>
      <c r="BB42">
        <f t="shared" si="40"/>
        <v>4.2854193258725498E-3</v>
      </c>
      <c r="BC42">
        <f t="shared" si="41"/>
        <v>1.4962278855613794E-2</v>
      </c>
      <c r="BD42">
        <f t="shared" si="42"/>
        <v>-1.0676859529741244E-2</v>
      </c>
    </row>
    <row r="43" spans="1:56">
      <c r="A43">
        <v>4</v>
      </c>
      <c r="B43">
        <f t="shared" si="8"/>
        <v>1E-4</v>
      </c>
      <c r="C43">
        <f t="shared" si="9"/>
        <v>9.9999999999999991E-11</v>
      </c>
      <c r="D43">
        <f t="shared" si="10"/>
        <v>-9.9999900000000011E-5</v>
      </c>
      <c r="F43">
        <f t="shared" si="11"/>
        <v>4</v>
      </c>
      <c r="G43">
        <f t="shared" si="45"/>
        <v>1E-4</v>
      </c>
      <c r="H43">
        <f t="shared" si="12"/>
        <v>2.0000100000000003E-24</v>
      </c>
      <c r="I43">
        <f t="shared" si="46"/>
        <v>7.4989420933245493E-15</v>
      </c>
      <c r="J43">
        <f t="shared" si="14"/>
        <v>0.49999750001249993</v>
      </c>
      <c r="K43">
        <f t="shared" si="15"/>
        <v>4.9999750001249995E-6</v>
      </c>
      <c r="L43">
        <f t="shared" si="16"/>
        <v>4.9999750001249988E-32</v>
      </c>
      <c r="M43">
        <f t="shared" si="17"/>
        <v>4.9999750001249983E-58</v>
      </c>
      <c r="N43">
        <f t="shared" si="18"/>
        <v>4.999975000124998E-84</v>
      </c>
      <c r="O43">
        <f t="shared" si="19"/>
        <v>4.999975000124998E-110</v>
      </c>
      <c r="P43">
        <f t="shared" si="20"/>
        <v>0.50000749996250016</v>
      </c>
      <c r="Q43">
        <f t="shared" ref="Q43:Q74" si="47">$S$3*$S$4*P43</f>
        <v>5.0000749996250028E-3</v>
      </c>
      <c r="R43">
        <f t="shared" ca="1" si="44"/>
        <v>4.987581221508039E-3</v>
      </c>
      <c r="S43">
        <f t="shared" ca="1" si="43"/>
        <v>5.7467492860046043E-3</v>
      </c>
      <c r="T43">
        <f t="shared" ref="T43:T74" ca="1" si="48">R43/$U$3</f>
        <v>2.4937906107540195E-2</v>
      </c>
      <c r="V43">
        <f t="shared" ref="V43:V74" si="49">$X$3*$X$4*($P$123-P43)</f>
        <v>1.4999825001374967E-2</v>
      </c>
      <c r="W43">
        <f t="shared" ca="1" si="22"/>
        <v>1.5024849826176294E-2</v>
      </c>
      <c r="Y43">
        <f t="shared" ca="1" si="23"/>
        <v>0.15024849826176292</v>
      </c>
      <c r="AH43">
        <v>4</v>
      </c>
      <c r="AI43">
        <f t="shared" si="24"/>
        <v>1E-4</v>
      </c>
      <c r="AJ43">
        <f t="shared" si="25"/>
        <v>9.9999999999999991E-11</v>
      </c>
      <c r="AK43">
        <f t="shared" si="26"/>
        <v>-9.9999900000000011E-5</v>
      </c>
      <c r="AM43">
        <f t="shared" si="27"/>
        <v>4</v>
      </c>
      <c r="AN43">
        <f t="shared" si="7"/>
        <v>1E-4</v>
      </c>
      <c r="AO43">
        <f t="shared" si="28"/>
        <v>1.0100010000010002E-24</v>
      </c>
      <c r="AP43">
        <f t="shared" si="29"/>
        <v>9.9999900000099023E-25</v>
      </c>
      <c r="AQ43">
        <f t="shared" si="30"/>
        <v>9.9009802960493085E-3</v>
      </c>
      <c r="AR43">
        <f t="shared" si="31"/>
        <v>9.9009802960493082E-7</v>
      </c>
      <c r="AS43">
        <f t="shared" si="32"/>
        <v>9.9009802960493069E-13</v>
      </c>
      <c r="AT43">
        <f t="shared" si="33"/>
        <v>9.9009802960493076E-39</v>
      </c>
      <c r="AU43">
        <f t="shared" si="34"/>
        <v>9.9009802960493079E-65</v>
      </c>
      <c r="AV43">
        <f t="shared" si="35"/>
        <v>9.9009802960493074E-91</v>
      </c>
      <c r="AW43">
        <f t="shared" si="36"/>
        <v>9.9029604950788136E-3</v>
      </c>
      <c r="AX43">
        <f t="shared" si="37"/>
        <v>1.4949985246519758E-2</v>
      </c>
      <c r="AY43">
        <f t="shared" si="38"/>
        <v>1.5049985146519758E-2</v>
      </c>
      <c r="AZ43">
        <f t="shared" si="39"/>
        <v>1.0033323431013172E-2</v>
      </c>
      <c r="BB43">
        <f t="shared" si="40"/>
        <v>5.0000749996250028E-3</v>
      </c>
      <c r="BC43">
        <f t="shared" si="41"/>
        <v>1.4949985246519758E-2</v>
      </c>
      <c r="BD43">
        <f t="shared" si="42"/>
        <v>-9.9499102468947557E-3</v>
      </c>
    </row>
    <row r="44" spans="1:56">
      <c r="A44">
        <v>4.125</v>
      </c>
      <c r="B44">
        <f t="shared" si="8"/>
        <v>7.4989420933245477E-5</v>
      </c>
      <c r="C44">
        <f t="shared" si="9"/>
        <v>1.3335214321633258E-10</v>
      </c>
      <c r="D44">
        <f t="shared" si="10"/>
        <v>-7.4989287581102266E-5</v>
      </c>
      <c r="F44">
        <f t="shared" si="11"/>
        <v>4.125</v>
      </c>
      <c r="G44">
        <f t="shared" si="45"/>
        <v>7.4989420933245477E-5</v>
      </c>
      <c r="H44">
        <f t="shared" si="12"/>
        <v>4.1496847384771487E-25</v>
      </c>
      <c r="I44">
        <f t="shared" si="46"/>
        <v>9.999999999999914E-16</v>
      </c>
      <c r="J44">
        <f t="shared" si="14"/>
        <v>0.57145876255936634</v>
      </c>
      <c r="K44">
        <f t="shared" si="15"/>
        <v>7.6205250747044809E-6</v>
      </c>
      <c r="L44">
        <f t="shared" si="16"/>
        <v>1.0162133511456456E-31</v>
      </c>
      <c r="M44">
        <f t="shared" si="17"/>
        <v>1.355142283403234E-57</v>
      </c>
      <c r="N44">
        <f t="shared" si="18"/>
        <v>1.8071112785489603E-83</v>
      </c>
      <c r="O44">
        <f t="shared" si="19"/>
        <v>2.409821620249108E-109</v>
      </c>
      <c r="P44">
        <f t="shared" si="20"/>
        <v>0.57147400360951583</v>
      </c>
      <c r="Q44">
        <f t="shared" si="47"/>
        <v>5.7147400360951593E-3</v>
      </c>
      <c r="R44">
        <f t="shared" ca="1" si="44"/>
        <v>5.7051019996643875E-3</v>
      </c>
      <c r="S44">
        <f t="shared" ca="1" si="43"/>
        <v>5.7401662252507882E-3</v>
      </c>
      <c r="T44">
        <f t="shared" ca="1" si="48"/>
        <v>2.8525509998321937E-2</v>
      </c>
      <c r="V44">
        <f t="shared" si="49"/>
        <v>1.4285159964904811E-2</v>
      </c>
      <c r="W44">
        <f t="shared" ca="1" si="22"/>
        <v>1.4303384900099489E-2</v>
      </c>
      <c r="Y44">
        <f t="shared" ca="1" si="23"/>
        <v>0.14303384900099489</v>
      </c>
      <c r="AH44">
        <v>4.125</v>
      </c>
      <c r="AI44">
        <f t="shared" si="24"/>
        <v>7.4989420933245477E-5</v>
      </c>
      <c r="AJ44">
        <f t="shared" si="25"/>
        <v>1.3335214321633258E-10</v>
      </c>
      <c r="AK44">
        <f t="shared" si="26"/>
        <v>-7.4989287581102266E-5</v>
      </c>
      <c r="AM44">
        <f t="shared" si="27"/>
        <v>4.125</v>
      </c>
      <c r="AN44">
        <f t="shared" si="7"/>
        <v>7.4989420933245477E-5</v>
      </c>
      <c r="AO44">
        <f t="shared" si="28"/>
        <v>1.8019963093774013E-25</v>
      </c>
      <c r="AP44">
        <f t="shared" si="29"/>
        <v>1.7782776317612586E-25</v>
      </c>
      <c r="AQ44">
        <f t="shared" si="30"/>
        <v>1.3159703454004077E-2</v>
      </c>
      <c r="AR44">
        <f t="shared" si="31"/>
        <v>1.7548746596828182E-6</v>
      </c>
      <c r="AS44">
        <f t="shared" si="32"/>
        <v>2.3401629694473612E-12</v>
      </c>
      <c r="AT44">
        <f t="shared" si="33"/>
        <v>3.1206574745130264E-38</v>
      </c>
      <c r="AU44">
        <f t="shared" si="34"/>
        <v>4.1614636247037981E-64</v>
      </c>
      <c r="AV44">
        <f t="shared" si="35"/>
        <v>5.5494009327105943E-90</v>
      </c>
      <c r="AW44">
        <f t="shared" si="36"/>
        <v>1.3163213210343932E-2</v>
      </c>
      <c r="AX44">
        <f t="shared" si="37"/>
        <v>1.4933683982943431E-2</v>
      </c>
      <c r="AY44">
        <f t="shared" si="38"/>
        <v>1.5008673270524533E-2</v>
      </c>
      <c r="AZ44">
        <f t="shared" si="39"/>
        <v>1.000578218034969E-2</v>
      </c>
      <c r="BB44">
        <f t="shared" si="40"/>
        <v>5.7147400360951593E-3</v>
      </c>
      <c r="BC44">
        <f t="shared" si="41"/>
        <v>1.4933683982943431E-2</v>
      </c>
      <c r="BD44">
        <f t="shared" si="42"/>
        <v>-9.2189439468482719E-3</v>
      </c>
    </row>
    <row r="45" spans="1:56">
      <c r="A45">
        <v>4.25</v>
      </c>
      <c r="B45">
        <f t="shared" si="8"/>
        <v>5.6234132519034887E-5</v>
      </c>
      <c r="C45">
        <f t="shared" si="9"/>
        <v>1.7782794100389234E-10</v>
      </c>
      <c r="D45">
        <f t="shared" si="10"/>
        <v>-5.6233954691093882E-5</v>
      </c>
      <c r="F45">
        <f t="shared" si="11"/>
        <v>4.25</v>
      </c>
      <c r="G45">
        <f t="shared" si="45"/>
        <v>5.6234132519034887E-5</v>
      </c>
      <c r="H45">
        <f t="shared" si="12"/>
        <v>8.7857909120718541E-26</v>
      </c>
      <c r="I45">
        <f t="shared" si="46"/>
        <v>1.3335214321633199E-16</v>
      </c>
      <c r="J45">
        <f t="shared" si="14"/>
        <v>0.64005771457374405</v>
      </c>
      <c r="K45">
        <f t="shared" si="15"/>
        <v>1.1382014550630593E-5</v>
      </c>
      <c r="L45">
        <f t="shared" si="16"/>
        <v>2.0240402120149807E-31</v>
      </c>
      <c r="M45">
        <f t="shared" si="17"/>
        <v>3.5993090341170577E-57</v>
      </c>
      <c r="N45">
        <f t="shared" si="18"/>
        <v>6.4005771457374485E-83</v>
      </c>
      <c r="O45">
        <f t="shared" si="19"/>
        <v>1.1382014550630606E-108</v>
      </c>
      <c r="P45">
        <f t="shared" si="20"/>
        <v>0.64008047860284534</v>
      </c>
      <c r="Q45">
        <f t="shared" si="47"/>
        <v>6.4008047860284545E-3</v>
      </c>
      <c r="R45">
        <f t="shared" ca="1" si="44"/>
        <v>6.3933837642947246E-3</v>
      </c>
      <c r="S45">
        <f t="shared" ca="1" si="43"/>
        <v>5.5062541170426971E-3</v>
      </c>
      <c r="T45">
        <f t="shared" ca="1" si="48"/>
        <v>3.1966918821473622E-2</v>
      </c>
      <c r="V45">
        <f t="shared" si="49"/>
        <v>1.3599095214971515E-2</v>
      </c>
      <c r="W45">
        <f t="shared" ca="1" si="22"/>
        <v>1.3612373386323071E-2</v>
      </c>
      <c r="Y45">
        <f t="shared" ca="1" si="23"/>
        <v>0.13612373386323071</v>
      </c>
      <c r="AH45">
        <v>4.25</v>
      </c>
      <c r="AI45">
        <f t="shared" si="24"/>
        <v>5.6234132519034887E-5</v>
      </c>
      <c r="AJ45">
        <f t="shared" si="25"/>
        <v>1.7782794100389234E-10</v>
      </c>
      <c r="AK45">
        <f t="shared" si="26"/>
        <v>-5.6233954691093882E-5</v>
      </c>
      <c r="AM45">
        <f t="shared" si="27"/>
        <v>4.25</v>
      </c>
      <c r="AN45">
        <f t="shared" si="7"/>
        <v>5.6234132519034887E-5</v>
      </c>
      <c r="AO45">
        <f t="shared" si="28"/>
        <v>3.2185217927051895E-26</v>
      </c>
      <c r="AP45">
        <f t="shared" si="29"/>
        <v>3.1622744978938428E-26</v>
      </c>
      <c r="AQ45">
        <f t="shared" si="30"/>
        <v>1.7472037208662066E-2</v>
      </c>
      <c r="AR45">
        <f t="shared" si="31"/>
        <v>3.1070164019597698E-6</v>
      </c>
      <c r="AS45">
        <f t="shared" si="32"/>
        <v>5.5251432942582771E-12</v>
      </c>
      <c r="AT45">
        <f t="shared" si="33"/>
        <v>9.8252485576941241E-38</v>
      </c>
      <c r="AU45">
        <f t="shared" si="34"/>
        <v>1.747203720866209E-63</v>
      </c>
      <c r="AV45">
        <f t="shared" si="35"/>
        <v>3.1070164019597737E-89</v>
      </c>
      <c r="AW45">
        <f t="shared" si="36"/>
        <v>1.7478251258041411E-2</v>
      </c>
      <c r="AX45">
        <f t="shared" si="37"/>
        <v>1.4912108792704944E-2</v>
      </c>
      <c r="AY45">
        <f t="shared" si="38"/>
        <v>1.4968342747396038E-2</v>
      </c>
      <c r="AZ45">
        <f t="shared" si="39"/>
        <v>9.9788951649306921E-3</v>
      </c>
      <c r="BB45">
        <f t="shared" si="40"/>
        <v>6.4008047860284545E-3</v>
      </c>
      <c r="BC45">
        <f t="shared" si="41"/>
        <v>1.4912108792704944E-2</v>
      </c>
      <c r="BD45">
        <f t="shared" si="42"/>
        <v>-8.51130400667649E-3</v>
      </c>
    </row>
    <row r="46" spans="1:56">
      <c r="A46">
        <v>4.375</v>
      </c>
      <c r="B46">
        <f t="shared" si="8"/>
        <v>4.2169650342858188E-5</v>
      </c>
      <c r="C46">
        <f t="shared" si="9"/>
        <v>2.3713737056616572E-10</v>
      </c>
      <c r="D46">
        <f t="shared" si="10"/>
        <v>-4.2169413205487623E-5</v>
      </c>
      <c r="F46">
        <f t="shared" si="11"/>
        <v>4.375</v>
      </c>
      <c r="G46">
        <f t="shared" si="45"/>
        <v>4.2169650342858188E-5</v>
      </c>
      <c r="H46">
        <f t="shared" si="12"/>
        <v>1.8958943801302659E-26</v>
      </c>
      <c r="I46">
        <f t="shared" si="46"/>
        <v>1.7782794100389111E-17</v>
      </c>
      <c r="J46">
        <f t="shared" si="14"/>
        <v>0.70337327128512961</v>
      </c>
      <c r="K46">
        <f t="shared" si="15"/>
        <v>1.6679608807907801E-5</v>
      </c>
      <c r="L46">
        <f t="shared" si="16"/>
        <v>3.9553585747795147E-31</v>
      </c>
      <c r="M46">
        <f t="shared" si="17"/>
        <v>9.3796333206955067E-57</v>
      </c>
      <c r="N46">
        <f t="shared" si="18"/>
        <v>2.2242615825445258E-82</v>
      </c>
      <c r="O46">
        <f t="shared" si="19"/>
        <v>5.2745554313594745E-108</v>
      </c>
      <c r="P46">
        <f t="shared" si="20"/>
        <v>0.70340663050274543</v>
      </c>
      <c r="Q46">
        <f t="shared" si="47"/>
        <v>7.0340663050274558E-3</v>
      </c>
      <c r="R46">
        <f t="shared" ca="1" si="44"/>
        <v>7.0283674530504684E-3</v>
      </c>
      <c r="S46">
        <f t="shared" ca="1" si="43"/>
        <v>5.0798695100459507E-3</v>
      </c>
      <c r="T46">
        <f t="shared" ca="1" si="48"/>
        <v>3.5141837265252343E-2</v>
      </c>
      <c r="V46">
        <f t="shared" si="49"/>
        <v>1.2965833695972514E-2</v>
      </c>
      <c r="W46">
        <f t="shared" ca="1" si="22"/>
        <v>1.2975522338923733E-2</v>
      </c>
      <c r="Y46">
        <f t="shared" ca="1" si="23"/>
        <v>0.12975522338923731</v>
      </c>
      <c r="AH46">
        <v>4.375</v>
      </c>
      <c r="AI46">
        <f t="shared" si="24"/>
        <v>4.2169650342858188E-5</v>
      </c>
      <c r="AJ46">
        <f t="shared" si="25"/>
        <v>2.3713737056616572E-10</v>
      </c>
      <c r="AK46">
        <f t="shared" si="26"/>
        <v>-4.2169413205487623E-5</v>
      </c>
      <c r="AM46">
        <f t="shared" si="27"/>
        <v>4.375</v>
      </c>
      <c r="AN46">
        <f t="shared" si="7"/>
        <v>4.2169650342858188E-5</v>
      </c>
      <c r="AO46">
        <f t="shared" si="28"/>
        <v>5.7567970179713848E-27</v>
      </c>
      <c r="AP46">
        <f t="shared" si="29"/>
        <v>5.6234076284957771E-27</v>
      </c>
      <c r="AQ46">
        <f t="shared" si="30"/>
        <v>2.316429479796445E-2</v>
      </c>
      <c r="AR46">
        <f t="shared" si="31"/>
        <v>5.493119959408801E-6</v>
      </c>
      <c r="AS46">
        <f t="shared" si="32"/>
        <v>1.3026240233787265E-11</v>
      </c>
      <c r="AT46">
        <f t="shared" si="33"/>
        <v>3.0890083574035071E-37</v>
      </c>
      <c r="AU46">
        <f t="shared" si="34"/>
        <v>7.325193195315784E-63</v>
      </c>
      <c r="AV46">
        <f t="shared" si="35"/>
        <v>1.7370770532263545E-88</v>
      </c>
      <c r="AW46">
        <f t="shared" si="36"/>
        <v>2.3175281076961988E-2</v>
      </c>
      <c r="AX46">
        <f t="shared" si="37"/>
        <v>1.4883623643610342E-2</v>
      </c>
      <c r="AY46">
        <f t="shared" si="38"/>
        <v>1.492579305681583E-2</v>
      </c>
      <c r="AZ46">
        <f t="shared" si="39"/>
        <v>9.9505287045438869E-3</v>
      </c>
      <c r="BB46">
        <f t="shared" si="40"/>
        <v>7.0340663050274558E-3</v>
      </c>
      <c r="BC46">
        <f t="shared" si="41"/>
        <v>1.4883623643610342E-2</v>
      </c>
      <c r="BD46">
        <f t="shared" si="42"/>
        <v>-7.8495573385828875E-3</v>
      </c>
    </row>
    <row r="47" spans="1:56">
      <c r="A47">
        <v>4.5</v>
      </c>
      <c r="B47">
        <f t="shared" si="8"/>
        <v>3.1622776601683748E-5</v>
      </c>
      <c r="C47">
        <f t="shared" si="9"/>
        <v>3.1622776601683837E-10</v>
      </c>
      <c r="D47">
        <f t="shared" si="10"/>
        <v>-3.1622460373917729E-5</v>
      </c>
      <c r="F47">
        <f t="shared" si="11"/>
        <v>4.5</v>
      </c>
      <c r="G47">
        <f t="shared" si="45"/>
        <v>3.1622776601683748E-5</v>
      </c>
      <c r="H47">
        <f t="shared" si="12"/>
        <v>4.1623776601683487E-27</v>
      </c>
      <c r="I47">
        <f t="shared" si="46"/>
        <v>2.3713737056616345E-18</v>
      </c>
      <c r="J47">
        <f t="shared" si="14"/>
        <v>0.75972867393307553</v>
      </c>
      <c r="K47">
        <f t="shared" si="15"/>
        <v>2.4024730133679149E-5</v>
      </c>
      <c r="L47">
        <f t="shared" si="16"/>
        <v>7.5972867393307758E-31</v>
      </c>
      <c r="M47">
        <f t="shared" si="17"/>
        <v>2.4024730133679218E-56</v>
      </c>
      <c r="N47">
        <f t="shared" si="18"/>
        <v>7.5972867393307959E-82</v>
      </c>
      <c r="O47">
        <f t="shared" si="19"/>
        <v>2.4024730133679281E-107</v>
      </c>
      <c r="P47">
        <f t="shared" si="20"/>
        <v>0.75977672339334279</v>
      </c>
      <c r="Q47">
        <f t="shared" si="47"/>
        <v>7.5977672339334291E-3</v>
      </c>
      <c r="R47">
        <f t="shared" ca="1" si="44"/>
        <v>7.5934043772509239E-3</v>
      </c>
      <c r="S47">
        <f t="shared" ca="1" si="43"/>
        <v>4.5202953936036433E-3</v>
      </c>
      <c r="T47">
        <f t="shared" ca="1" si="48"/>
        <v>3.7967021886254615E-2</v>
      </c>
      <c r="V47">
        <f t="shared" si="49"/>
        <v>1.240213276706654E-2</v>
      </c>
      <c r="W47">
        <f t="shared" ca="1" si="22"/>
        <v>1.2409219113500812E-2</v>
      </c>
      <c r="Y47">
        <f t="shared" ca="1" si="23"/>
        <v>0.12409219113500812</v>
      </c>
      <c r="AH47">
        <v>4.5</v>
      </c>
      <c r="AI47">
        <f t="shared" si="24"/>
        <v>3.1622776601683748E-5</v>
      </c>
      <c r="AJ47">
        <f t="shared" si="25"/>
        <v>3.1622776601683837E-10</v>
      </c>
      <c r="AK47">
        <f t="shared" si="26"/>
        <v>-3.1622460373917729E-5</v>
      </c>
      <c r="AM47">
        <f t="shared" si="27"/>
        <v>4.5</v>
      </c>
      <c r="AN47">
        <f t="shared" si="7"/>
        <v>3.1622776601683748E-5</v>
      </c>
      <c r="AO47">
        <f t="shared" si="28"/>
        <v>1.0316327766332977E-27</v>
      </c>
      <c r="AP47">
        <f t="shared" si="29"/>
        <v>9.9999900000098146E-28</v>
      </c>
      <c r="AQ47">
        <f t="shared" si="30"/>
        <v>3.0653132895683621E-2</v>
      </c>
      <c r="AR47">
        <f t="shared" si="31"/>
        <v>9.6933717370192917E-6</v>
      </c>
      <c r="AS47">
        <f t="shared" si="32"/>
        <v>3.0653132895683702E-11</v>
      </c>
      <c r="AT47">
        <f t="shared" si="33"/>
        <v>9.6933717370193185E-37</v>
      </c>
      <c r="AU47">
        <f t="shared" si="34"/>
        <v>3.065313289568379E-62</v>
      </c>
      <c r="AV47">
        <f t="shared" si="35"/>
        <v>9.6933717370193452E-88</v>
      </c>
      <c r="AW47">
        <f t="shared" si="36"/>
        <v>3.0672519731117055E-2</v>
      </c>
      <c r="AX47">
        <f t="shared" si="37"/>
        <v>1.4846137450339568E-2</v>
      </c>
      <c r="AY47">
        <f t="shared" si="38"/>
        <v>1.4877759910713486E-2</v>
      </c>
      <c r="AZ47">
        <f t="shared" si="39"/>
        <v>9.9185066071423248E-3</v>
      </c>
      <c r="BB47">
        <f t="shared" si="40"/>
        <v>7.5977672339334291E-3</v>
      </c>
      <c r="BC47">
        <f t="shared" si="41"/>
        <v>1.4846137450339568E-2</v>
      </c>
      <c r="BD47">
        <f t="shared" si="42"/>
        <v>-7.2483702164061392E-3</v>
      </c>
    </row>
    <row r="48" spans="1:56">
      <c r="A48">
        <v>4.625</v>
      </c>
      <c r="B48">
        <f t="shared" si="8"/>
        <v>2.3713737056616547E-5</v>
      </c>
      <c r="C48">
        <f t="shared" si="9"/>
        <v>4.2169650342858234E-10</v>
      </c>
      <c r="D48">
        <f t="shared" si="10"/>
        <v>-2.371331536011312E-5</v>
      </c>
      <c r="F48">
        <f t="shared" si="11"/>
        <v>4.625</v>
      </c>
      <c r="G48">
        <f t="shared" si="45"/>
        <v>2.3713737056616547E-5</v>
      </c>
      <c r="H48">
        <f t="shared" si="12"/>
        <v>9.2775377311294853E-28</v>
      </c>
      <c r="I48">
        <f t="shared" si="46"/>
        <v>3.1622776601683719E-19</v>
      </c>
      <c r="J48">
        <f t="shared" si="14"/>
        <v>0.80829012078958129</v>
      </c>
      <c r="K48">
        <f t="shared" si="15"/>
        <v>3.4085311769283292E-5</v>
      </c>
      <c r="L48">
        <f t="shared" si="16"/>
        <v>1.437365679137987E-30</v>
      </c>
      <c r="M48">
        <f t="shared" si="17"/>
        <v>6.0613208104073857E-56</v>
      </c>
      <c r="N48">
        <f t="shared" si="18"/>
        <v>2.5560377919076953E-81</v>
      </c>
      <c r="O48">
        <f t="shared" si="19"/>
        <v>1.0778721994787897E-106</v>
      </c>
      <c r="P48">
        <f t="shared" si="20"/>
        <v>0.80835829141311988</v>
      </c>
      <c r="Q48">
        <f t="shared" si="47"/>
        <v>8.0835829141312002E-3</v>
      </c>
      <c r="R48">
        <f t="shared" ca="1" si="44"/>
        <v>8.0802535345939116E-3</v>
      </c>
      <c r="S48">
        <f t="shared" ca="1" si="43"/>
        <v>3.8947932587439019E-3</v>
      </c>
      <c r="T48">
        <f t="shared" ca="1" si="48"/>
        <v>4.0401267672969553E-2</v>
      </c>
      <c r="V48">
        <f t="shared" si="49"/>
        <v>1.191631708686877E-2</v>
      </c>
      <c r="W48">
        <f t="shared" ca="1" si="22"/>
        <v>1.1921515404948461E-2</v>
      </c>
      <c r="Y48">
        <f t="shared" ca="1" si="23"/>
        <v>0.1192151540494846</v>
      </c>
      <c r="AH48">
        <v>4.625</v>
      </c>
      <c r="AI48">
        <f t="shared" si="24"/>
        <v>2.3713737056616547E-5</v>
      </c>
      <c r="AJ48">
        <f t="shared" si="25"/>
        <v>4.2169650342858234E-10</v>
      </c>
      <c r="AK48">
        <f t="shared" si="26"/>
        <v>-2.371331536011312E-5</v>
      </c>
      <c r="AM48">
        <f t="shared" si="27"/>
        <v>4.625</v>
      </c>
      <c r="AN48">
        <f t="shared" si="7"/>
        <v>2.3713737056616547E-5</v>
      </c>
      <c r="AO48">
        <f t="shared" si="28"/>
        <v>1.8533004538821192E-28</v>
      </c>
      <c r="AP48">
        <f t="shared" si="29"/>
        <v>1.7782776317612707E-28</v>
      </c>
      <c r="AQ48">
        <f t="shared" si="30"/>
        <v>4.0462635605664855E-2</v>
      </c>
      <c r="AR48">
        <f t="shared" si="31"/>
        <v>1.7062951954413731E-5</v>
      </c>
      <c r="AS48">
        <f t="shared" si="32"/>
        <v>7.1953871773461668E-11</v>
      </c>
      <c r="AT48">
        <f t="shared" si="33"/>
        <v>3.0342696135017341E-36</v>
      </c>
      <c r="AU48">
        <f t="shared" si="34"/>
        <v>1.2795408864732775E-61</v>
      </c>
      <c r="AV48">
        <f t="shared" si="35"/>
        <v>5.3957791781968973E-87</v>
      </c>
      <c r="AW48">
        <f t="shared" si="36"/>
        <v>4.0496761725435308E-2</v>
      </c>
      <c r="AX48">
        <f t="shared" si="37"/>
        <v>1.4797016240367975E-2</v>
      </c>
      <c r="AY48">
        <f t="shared" si="38"/>
        <v>1.4820729555728088E-2</v>
      </c>
      <c r="AZ48">
        <f t="shared" si="39"/>
        <v>9.8804863704853915E-3</v>
      </c>
      <c r="BB48">
        <f t="shared" si="40"/>
        <v>8.0835829141312002E-3</v>
      </c>
      <c r="BC48">
        <f t="shared" si="41"/>
        <v>1.4797016240367975E-2</v>
      </c>
      <c r="BD48">
        <f t="shared" si="42"/>
        <v>-6.713433326236775E-3</v>
      </c>
    </row>
    <row r="49" spans="1:56">
      <c r="A49">
        <v>4.75</v>
      </c>
      <c r="B49">
        <f t="shared" si="8"/>
        <v>1.7782794100389215E-5</v>
      </c>
      <c r="C49">
        <f t="shared" si="9"/>
        <v>5.6234132519034951E-10</v>
      </c>
      <c r="D49">
        <f t="shared" si="10"/>
        <v>-1.7782231759064024E-5</v>
      </c>
      <c r="F49">
        <f t="shared" si="11"/>
        <v>4.75</v>
      </c>
      <c r="G49">
        <f t="shared" si="45"/>
        <v>1.7782794100389215E-5</v>
      </c>
      <c r="H49">
        <f t="shared" si="12"/>
        <v>2.0946071760557529E-28</v>
      </c>
      <c r="I49">
        <f t="shared" si="46"/>
        <v>4.2169650342857984E-20</v>
      </c>
      <c r="J49">
        <f t="shared" si="14"/>
        <v>0.84897990915294352</v>
      </c>
      <c r="K49">
        <f t="shared" si="15"/>
        <v>4.7741648717304879E-5</v>
      </c>
      <c r="L49">
        <f t="shared" si="16"/>
        <v>2.6847102006461373E-30</v>
      </c>
      <c r="M49">
        <f t="shared" si="17"/>
        <v>1.5097234919833974E-55</v>
      </c>
      <c r="N49">
        <f t="shared" si="18"/>
        <v>8.489799091529457E-81</v>
      </c>
      <c r="O49">
        <f t="shared" si="19"/>
        <v>4.7741648717304999E-106</v>
      </c>
      <c r="P49">
        <f t="shared" si="20"/>
        <v>0.84907539245037822</v>
      </c>
      <c r="Q49">
        <f t="shared" si="47"/>
        <v>8.4907539245037845E-3</v>
      </c>
      <c r="R49">
        <f t="shared" ca="1" si="44"/>
        <v>8.4882210037623227E-3</v>
      </c>
      <c r="S49">
        <f t="shared" ca="1" si="43"/>
        <v>3.2637397533472889E-3</v>
      </c>
      <c r="T49">
        <f t="shared" ca="1" si="48"/>
        <v>4.2441105018811612E-2</v>
      </c>
      <c r="V49">
        <f t="shared" si="49"/>
        <v>1.1509146076496186E-2</v>
      </c>
      <c r="W49">
        <f t="shared" ca="1" si="22"/>
        <v>1.1512971562957773E-2</v>
      </c>
      <c r="Y49">
        <f t="shared" ca="1" si="23"/>
        <v>0.11512971562957772</v>
      </c>
      <c r="AH49">
        <v>4.75</v>
      </c>
      <c r="AI49">
        <f t="shared" si="24"/>
        <v>1.7782794100389215E-5</v>
      </c>
      <c r="AJ49">
        <f t="shared" si="25"/>
        <v>5.6234132519034951E-10</v>
      </c>
      <c r="AK49">
        <f t="shared" si="26"/>
        <v>-1.7782231759064024E-5</v>
      </c>
      <c r="AM49">
        <f t="shared" si="27"/>
        <v>4.75</v>
      </c>
      <c r="AN49">
        <f t="shared" si="7"/>
        <v>1.7782794100389215E-5</v>
      </c>
      <c r="AO49">
        <f t="shared" si="28"/>
        <v>3.3402056017345985E-29</v>
      </c>
      <c r="AP49">
        <f t="shared" si="29"/>
        <v>3.1622744978938365E-29</v>
      </c>
      <c r="AQ49">
        <f t="shared" si="30"/>
        <v>5.3238621272757594E-2</v>
      </c>
      <c r="AR49">
        <f t="shared" si="31"/>
        <v>2.9938276837829631E-5</v>
      </c>
      <c r="AS49">
        <f t="shared" si="32"/>
        <v>1.6835530270900658E-10</v>
      </c>
      <c r="AT49">
        <f t="shared" si="33"/>
        <v>9.4673144028205197E-36</v>
      </c>
      <c r="AU49">
        <f t="shared" si="34"/>
        <v>5.3238621272757735E-61</v>
      </c>
      <c r="AV49">
        <f t="shared" si="35"/>
        <v>2.9938276837829714E-86</v>
      </c>
      <c r="AW49">
        <f t="shared" si="36"/>
        <v>5.3298498331499161E-2</v>
      </c>
      <c r="AX49">
        <f t="shared" si="37"/>
        <v>1.4733007557337656E-2</v>
      </c>
      <c r="AY49">
        <f t="shared" si="38"/>
        <v>1.4750789789096721E-2</v>
      </c>
      <c r="AZ49">
        <f t="shared" si="39"/>
        <v>9.8338598593978137E-3</v>
      </c>
      <c r="BB49">
        <f t="shared" si="40"/>
        <v>8.4907539245037845E-3</v>
      </c>
      <c r="BC49">
        <f t="shared" si="41"/>
        <v>1.4733007557337656E-2</v>
      </c>
      <c r="BD49">
        <f t="shared" si="42"/>
        <v>-6.2422536328338718E-3</v>
      </c>
    </row>
    <row r="50" spans="1:56">
      <c r="A50">
        <v>4.875</v>
      </c>
      <c r="B50">
        <f t="shared" si="8"/>
        <v>1.3335214321633222E-5</v>
      </c>
      <c r="C50">
        <f t="shared" si="9"/>
        <v>7.4989420933245689E-10</v>
      </c>
      <c r="D50">
        <f t="shared" si="10"/>
        <v>-1.333446442742389E-5</v>
      </c>
      <c r="F50">
        <f t="shared" si="11"/>
        <v>4.875</v>
      </c>
      <c r="G50">
        <f t="shared" si="45"/>
        <v>1.3335214321633222E-5</v>
      </c>
      <c r="H50">
        <f t="shared" si="12"/>
        <v>4.779622587242156E-29</v>
      </c>
      <c r="I50">
        <f t="shared" si="46"/>
        <v>5.6234132519034462E-21</v>
      </c>
      <c r="J50">
        <f t="shared" si="14"/>
        <v>0.8822799200802558</v>
      </c>
      <c r="K50">
        <f t="shared" si="15"/>
        <v>6.6161660307848661E-5</v>
      </c>
      <c r="L50">
        <f t="shared" si="16"/>
        <v>4.9614245944676751E-30</v>
      </c>
      <c r="M50">
        <f t="shared" si="17"/>
        <v>3.7205435734309422E-55</v>
      </c>
      <c r="N50">
        <f t="shared" si="18"/>
        <v>2.7900140812849497E-80</v>
      </c>
      <c r="O50">
        <f t="shared" si="19"/>
        <v>2.0922154035115987E-105</v>
      </c>
      <c r="P50">
        <f t="shared" si="20"/>
        <v>0.88241224340087143</v>
      </c>
      <c r="Q50">
        <f t="shared" si="47"/>
        <v>8.8241224340087163E-3</v>
      </c>
      <c r="R50">
        <f t="shared" ca="1" si="44"/>
        <v>8.8222007909528818E-3</v>
      </c>
      <c r="S50">
        <f t="shared" ca="1" si="43"/>
        <v>2.6718382975244731E-3</v>
      </c>
      <c r="T50">
        <f t="shared" ca="1" si="48"/>
        <v>4.4111003954764409E-2</v>
      </c>
      <c r="V50">
        <f t="shared" si="49"/>
        <v>1.1175777566991254E-2</v>
      </c>
      <c r="W50">
        <f t="shared" ca="1" si="22"/>
        <v>1.117860162009051E-2</v>
      </c>
      <c r="Y50">
        <f t="shared" ca="1" si="23"/>
        <v>0.1117860162009051</v>
      </c>
      <c r="AH50">
        <v>4.875</v>
      </c>
      <c r="AI50">
        <f t="shared" si="24"/>
        <v>1.3335214321633222E-5</v>
      </c>
      <c r="AJ50">
        <f t="shared" si="25"/>
        <v>7.4989420933245689E-10</v>
      </c>
      <c r="AK50">
        <f t="shared" si="26"/>
        <v>-1.333446442742389E-5</v>
      </c>
      <c r="AM50">
        <f t="shared" si="27"/>
        <v>4.875</v>
      </c>
      <c r="AN50">
        <f t="shared" si="7"/>
        <v>1.3335214321633222E-5</v>
      </c>
      <c r="AO50">
        <f t="shared" si="28"/>
        <v>6.0454259854694155E-30</v>
      </c>
      <c r="AP50">
        <f t="shared" si="29"/>
        <v>5.6234076284957614E-30</v>
      </c>
      <c r="AQ50">
        <f t="shared" si="30"/>
        <v>6.9754638373235422E-2</v>
      </c>
      <c r="AR50">
        <f t="shared" si="31"/>
        <v>5.2308599390168827E-5</v>
      </c>
      <c r="AS50">
        <f t="shared" si="32"/>
        <v>3.9225915780978883E-10</v>
      </c>
      <c r="AT50">
        <f t="shared" si="33"/>
        <v>2.9415287099918699E-35</v>
      </c>
      <c r="AU50">
        <f t="shared" si="34"/>
        <v>2.2058353462080747E-60</v>
      </c>
      <c r="AV50">
        <f t="shared" si="35"/>
        <v>1.6541431528622904E-85</v>
      </c>
      <c r="AW50">
        <f t="shared" si="36"/>
        <v>6.9859256748793216E-2</v>
      </c>
      <c r="AX50">
        <f t="shared" si="37"/>
        <v>1.4650203765251188E-2</v>
      </c>
      <c r="AY50">
        <f t="shared" si="38"/>
        <v>1.4663538229678611E-2</v>
      </c>
      <c r="AZ50">
        <f t="shared" si="39"/>
        <v>9.7756921531190737E-3</v>
      </c>
      <c r="BB50">
        <f t="shared" si="40"/>
        <v>8.8241224340087163E-3</v>
      </c>
      <c r="BC50">
        <f t="shared" si="41"/>
        <v>1.4650203765251188E-2</v>
      </c>
      <c r="BD50">
        <f t="shared" si="42"/>
        <v>-5.8260813312424713E-3</v>
      </c>
    </row>
    <row r="51" spans="1:56">
      <c r="A51">
        <v>5</v>
      </c>
      <c r="B51">
        <f t="shared" si="8"/>
        <v>1.0000000000000001E-5</v>
      </c>
      <c r="C51">
        <f t="shared" si="9"/>
        <v>9.9999999999999986E-10</v>
      </c>
      <c r="D51">
        <f t="shared" si="10"/>
        <v>-9.9990000000000003E-6</v>
      </c>
      <c r="F51">
        <f t="shared" si="11"/>
        <v>5</v>
      </c>
      <c r="G51">
        <f t="shared" si="45"/>
        <v>1.0000000000000001E-5</v>
      </c>
      <c r="H51">
        <f t="shared" si="12"/>
        <v>1.1001000000000005E-29</v>
      </c>
      <c r="I51">
        <f t="shared" si="46"/>
        <v>7.4989420933245561E-22</v>
      </c>
      <c r="J51">
        <f t="shared" si="14"/>
        <v>0.90900827197527501</v>
      </c>
      <c r="K51">
        <f t="shared" si="15"/>
        <v>9.0900827197527503E-5</v>
      </c>
      <c r="L51">
        <f t="shared" si="16"/>
        <v>9.0900827197527493E-30</v>
      </c>
      <c r="M51">
        <f t="shared" si="17"/>
        <v>9.0900827197527464E-55</v>
      </c>
      <c r="N51">
        <f t="shared" si="18"/>
        <v>9.0900827197527434E-80</v>
      </c>
      <c r="O51">
        <f t="shared" si="19"/>
        <v>9.0900827197527449E-105</v>
      </c>
      <c r="P51">
        <f t="shared" si="20"/>
        <v>0.90919007362967008</v>
      </c>
      <c r="Q51">
        <f t="shared" si="47"/>
        <v>9.0919007362967024E-3</v>
      </c>
      <c r="R51">
        <f t="shared" ca="1" si="44"/>
        <v>9.0904463594309627E-3</v>
      </c>
      <c r="S51">
        <f t="shared" ca="1" si="43"/>
        <v>2.145964547824647E-3</v>
      </c>
      <c r="T51">
        <f t="shared" ca="1" si="48"/>
        <v>4.545223179715481E-2</v>
      </c>
      <c r="V51">
        <f t="shared" si="49"/>
        <v>1.0907999264703268E-2</v>
      </c>
      <c r="W51">
        <f t="shared" ca="1" si="22"/>
        <v>1.0910090064608828E-2</v>
      </c>
      <c r="Y51">
        <f t="shared" ca="1" si="23"/>
        <v>0.10910090064608827</v>
      </c>
      <c r="AH51">
        <v>5</v>
      </c>
      <c r="AI51">
        <f t="shared" si="24"/>
        <v>1.0000000000000001E-5</v>
      </c>
      <c r="AJ51">
        <f t="shared" si="25"/>
        <v>9.9999999999999986E-10</v>
      </c>
      <c r="AK51">
        <f t="shared" si="26"/>
        <v>-9.9990000000000003E-6</v>
      </c>
      <c r="AM51">
        <f t="shared" si="27"/>
        <v>5</v>
      </c>
      <c r="AN51">
        <f t="shared" si="7"/>
        <v>1.0000000000000001E-5</v>
      </c>
      <c r="AO51">
        <f t="shared" si="28"/>
        <v>1.1001000010000006E-30</v>
      </c>
      <c r="AP51">
        <f t="shared" si="29"/>
        <v>9.9999900000099077E-31</v>
      </c>
      <c r="AQ51">
        <f t="shared" si="30"/>
        <v>9.0900827114897886E-2</v>
      </c>
      <c r="AR51">
        <f t="shared" si="31"/>
        <v>9.0900827114897881E-5</v>
      </c>
      <c r="AS51">
        <f t="shared" si="32"/>
        <v>9.0900827114897878E-10</v>
      </c>
      <c r="AT51">
        <f t="shared" si="33"/>
        <v>9.0900827114897852E-35</v>
      </c>
      <c r="AU51">
        <f t="shared" si="34"/>
        <v>9.0900827114897835E-60</v>
      </c>
      <c r="AV51">
        <f t="shared" si="35"/>
        <v>9.0900827114897834E-85</v>
      </c>
      <c r="AW51">
        <f t="shared" si="36"/>
        <v>9.1082631496152491E-2</v>
      </c>
      <c r="AX51">
        <f t="shared" si="37"/>
        <v>1.454408689151439E-2</v>
      </c>
      <c r="AY51">
        <f t="shared" si="38"/>
        <v>1.455408589151439E-2</v>
      </c>
      <c r="AZ51">
        <f t="shared" si="39"/>
        <v>9.7027239276762604E-3</v>
      </c>
      <c r="BB51">
        <f t="shared" si="40"/>
        <v>9.0919007362967024E-3</v>
      </c>
      <c r="BC51">
        <f t="shared" si="41"/>
        <v>1.454408689151439E-2</v>
      </c>
      <c r="BD51">
        <f t="shared" si="42"/>
        <v>-5.4521861552176872E-3</v>
      </c>
    </row>
    <row r="52" spans="1:56">
      <c r="A52">
        <v>5.125</v>
      </c>
      <c r="B52">
        <f t="shared" si="8"/>
        <v>7.4989420933245521E-6</v>
      </c>
      <c r="C52">
        <f t="shared" si="9"/>
        <v>1.3335214321633252E-9</v>
      </c>
      <c r="D52">
        <f t="shared" si="10"/>
        <v>-7.4976085718923889E-6</v>
      </c>
      <c r="F52">
        <f t="shared" si="11"/>
        <v>5.125</v>
      </c>
      <c r="G52">
        <f t="shared" si="45"/>
        <v>7.4989420933245521E-6</v>
      </c>
      <c r="H52">
        <f t="shared" si="12"/>
        <v>2.5495178744315536E-30</v>
      </c>
      <c r="I52">
        <f t="shared" si="46"/>
        <v>9.9999999999999382E-23</v>
      </c>
      <c r="J52">
        <f t="shared" si="14"/>
        <v>0.93012633072453843</v>
      </c>
      <c r="K52">
        <f t="shared" si="15"/>
        <v>1.2403433966406052E-4</v>
      </c>
      <c r="L52">
        <f t="shared" si="16"/>
        <v>1.6540245026625029E-29</v>
      </c>
      <c r="M52">
        <f t="shared" si="17"/>
        <v>2.2056771236237321E-54</v>
      </c>
      <c r="N52">
        <f t="shared" si="18"/>
        <v>2.9413177167846025E-79</v>
      </c>
      <c r="O52">
        <f t="shared" si="19"/>
        <v>3.9223102141339649E-104</v>
      </c>
      <c r="P52">
        <f t="shared" si="20"/>
        <v>0.93037439940386646</v>
      </c>
      <c r="Q52">
        <f t="shared" si="47"/>
        <v>9.3037439940386671E-3</v>
      </c>
      <c r="R52">
        <f t="shared" ca="1" si="44"/>
        <v>9.3026454952084472E-3</v>
      </c>
      <c r="S52">
        <f t="shared" ca="1" si="43"/>
        <v>1.6975930862198757E-3</v>
      </c>
      <c r="T52">
        <f t="shared" ca="1" si="48"/>
        <v>4.6513227476042231E-2</v>
      </c>
      <c r="V52">
        <f t="shared" si="49"/>
        <v>1.0696156006961303E-2</v>
      </c>
      <c r="W52">
        <f t="shared" ca="1" si="22"/>
        <v>1.0697707840078506E-2</v>
      </c>
      <c r="Y52">
        <f t="shared" ca="1" si="23"/>
        <v>0.10697707840078505</v>
      </c>
      <c r="AH52">
        <v>5.125</v>
      </c>
      <c r="AI52">
        <f t="shared" si="24"/>
        <v>7.4989420933245521E-6</v>
      </c>
      <c r="AJ52">
        <f t="shared" si="25"/>
        <v>1.3335214321633252E-9</v>
      </c>
      <c r="AK52">
        <f t="shared" si="26"/>
        <v>-7.4976085718923889E-6</v>
      </c>
      <c r="AM52">
        <f t="shared" si="27"/>
        <v>5.125</v>
      </c>
      <c r="AN52">
        <f t="shared" si="7"/>
        <v>7.4989420933245521E-6</v>
      </c>
      <c r="AO52">
        <f t="shared" si="28"/>
        <v>2.0157330125880602E-31</v>
      </c>
      <c r="AP52">
        <f t="shared" si="29"/>
        <v>1.7782776317612646E-31</v>
      </c>
      <c r="AQ52">
        <f t="shared" si="30"/>
        <v>0.11764324396398942</v>
      </c>
      <c r="AR52">
        <f t="shared" si="31"/>
        <v>1.5687978717519865E-4</v>
      </c>
      <c r="AS52">
        <f t="shared" si="32"/>
        <v>2.0920255847134857E-9</v>
      </c>
      <c r="AT52">
        <f t="shared" si="33"/>
        <v>2.7897609538494448E-34</v>
      </c>
      <c r="AU52">
        <f t="shared" si="34"/>
        <v>3.7202060225706347E-59</v>
      </c>
      <c r="AV52">
        <f t="shared" si="35"/>
        <v>4.9609744631610207E-84</v>
      </c>
      <c r="AW52">
        <f t="shared" si="36"/>
        <v>0.11795700981441656</v>
      </c>
      <c r="AX52">
        <f t="shared" si="37"/>
        <v>1.440971499992307E-2</v>
      </c>
      <c r="AY52">
        <f t="shared" si="38"/>
        <v>1.4417212608494963E-2</v>
      </c>
      <c r="AZ52">
        <f t="shared" si="39"/>
        <v>9.6114750723299749E-3</v>
      </c>
      <c r="BB52">
        <f t="shared" si="40"/>
        <v>9.3037439940386671E-3</v>
      </c>
      <c r="BC52">
        <f t="shared" si="41"/>
        <v>1.440971499992307E-2</v>
      </c>
      <c r="BD52">
        <f t="shared" si="42"/>
        <v>-5.1059710058844032E-3</v>
      </c>
    </row>
    <row r="53" spans="1:56">
      <c r="A53">
        <v>5.25</v>
      </c>
      <c r="B53">
        <f t="shared" si="8"/>
        <v>5.6234132519034836E-6</v>
      </c>
      <c r="C53">
        <f t="shared" si="9"/>
        <v>1.7782794100389251E-9</v>
      </c>
      <c r="D53">
        <f t="shared" si="10"/>
        <v>-5.6216349724934449E-6</v>
      </c>
      <c r="F53">
        <f t="shared" si="11"/>
        <v>5.25</v>
      </c>
      <c r="G53">
        <f t="shared" si="45"/>
        <v>5.6234132519034836E-6</v>
      </c>
      <c r="H53">
        <f t="shared" si="12"/>
        <v>5.94064101792029E-31</v>
      </c>
      <c r="I53">
        <f t="shared" si="46"/>
        <v>1.3335214321633112E-23</v>
      </c>
      <c r="J53">
        <f t="shared" si="14"/>
        <v>0.94660041482730573</v>
      </c>
      <c r="K53">
        <f t="shared" si="15"/>
        <v>1.683320027221703E-4</v>
      </c>
      <c r="L53">
        <f t="shared" si="16"/>
        <v>2.9934133449145172E-29</v>
      </c>
      <c r="M53">
        <f t="shared" si="17"/>
        <v>5.3231253169972332E-54</v>
      </c>
      <c r="N53">
        <f t="shared" si="18"/>
        <v>9.4660041482731045E-79</v>
      </c>
      <c r="O53">
        <f t="shared" si="19"/>
        <v>1.6833200272217116E-103</v>
      </c>
      <c r="P53">
        <f t="shared" si="20"/>
        <v>0.94693707883275002</v>
      </c>
      <c r="Q53">
        <f t="shared" si="47"/>
        <v>9.4693707883275018E-3</v>
      </c>
      <c r="R53">
        <f t="shared" ca="1" si="44"/>
        <v>9.4685424813824928E-3</v>
      </c>
      <c r="S53">
        <f t="shared" ca="1" si="43"/>
        <v>1.3271758893923652E-3</v>
      </c>
      <c r="T53">
        <f t="shared" ca="1" si="48"/>
        <v>4.7342712406912464E-2</v>
      </c>
      <c r="V53">
        <f t="shared" si="49"/>
        <v>1.0530529212672468E-2</v>
      </c>
      <c r="W53">
        <f t="shared" ca="1" si="22"/>
        <v>1.0531683428968553E-2</v>
      </c>
      <c r="Y53">
        <f t="shared" ca="1" si="23"/>
        <v>0.10531683428968552</v>
      </c>
      <c r="AH53">
        <v>5.25</v>
      </c>
      <c r="AI53">
        <f t="shared" si="24"/>
        <v>5.6234132519034836E-6</v>
      </c>
      <c r="AJ53">
        <f t="shared" si="25"/>
        <v>1.7782794100389251E-9</v>
      </c>
      <c r="AK53">
        <f t="shared" si="26"/>
        <v>-5.6216349724934449E-6</v>
      </c>
      <c r="AM53">
        <f t="shared" si="27"/>
        <v>5.25</v>
      </c>
      <c r="AN53">
        <f t="shared" si="7"/>
        <v>5.6234132519034836E-6</v>
      </c>
      <c r="AO53">
        <f t="shared" si="28"/>
        <v>3.7256190031414936E-32</v>
      </c>
      <c r="AP53">
        <f t="shared" si="29"/>
        <v>3.1622744978938249E-32</v>
      </c>
      <c r="AQ53">
        <f t="shared" si="30"/>
        <v>0.15093903180013077</v>
      </c>
      <c r="AR53">
        <f t="shared" si="31"/>
        <v>2.6841177242138307E-4</v>
      </c>
      <c r="AS53">
        <f t="shared" si="32"/>
        <v>4.7731112830899938E-9</v>
      </c>
      <c r="AT53">
        <f t="shared" si="33"/>
        <v>8.4879255165434109E-34</v>
      </c>
      <c r="AU53">
        <f t="shared" si="34"/>
        <v>1.5093903180013152E-58</v>
      </c>
      <c r="AV53">
        <f t="shared" si="35"/>
        <v>2.6841177242138449E-83</v>
      </c>
      <c r="AW53">
        <f t="shared" si="36"/>
        <v>0.1514758696643074</v>
      </c>
      <c r="AX53">
        <f t="shared" si="37"/>
        <v>1.4242120700673615E-2</v>
      </c>
      <c r="AY53">
        <f t="shared" si="38"/>
        <v>1.4247742335646109E-2</v>
      </c>
      <c r="AZ53">
        <f t="shared" si="39"/>
        <v>9.4984948904307392E-3</v>
      </c>
      <c r="BB53">
        <f t="shared" si="40"/>
        <v>9.4693707883275018E-3</v>
      </c>
      <c r="BC53">
        <f t="shared" si="41"/>
        <v>1.4242120700673615E-2</v>
      </c>
      <c r="BD53">
        <f t="shared" si="42"/>
        <v>-4.7727499123461133E-3</v>
      </c>
    </row>
    <row r="54" spans="1:56">
      <c r="A54">
        <v>5.375</v>
      </c>
      <c r="B54">
        <f t="shared" si="8"/>
        <v>4.2169650342858148E-6</v>
      </c>
      <c r="C54">
        <f t="shared" si="9"/>
        <v>2.3713737056616594E-9</v>
      </c>
      <c r="D54">
        <f t="shared" si="10"/>
        <v>-4.2145936605801529E-6</v>
      </c>
      <c r="F54">
        <f t="shared" si="11"/>
        <v>5.375</v>
      </c>
      <c r="G54">
        <f t="shared" si="45"/>
        <v>4.2169650342858148E-6</v>
      </c>
      <c r="H54">
        <f t="shared" si="12"/>
        <v>1.3900717924483628E-31</v>
      </c>
      <c r="I54">
        <f t="shared" si="46"/>
        <v>1.7782794100389012E-24</v>
      </c>
      <c r="J54">
        <f t="shared" si="14"/>
        <v>0.95931838873915443</v>
      </c>
      <c r="K54">
        <f t="shared" si="15"/>
        <v>2.2749024024137414E-4</v>
      </c>
      <c r="L54">
        <f t="shared" si="16"/>
        <v>5.3946437400304863E-29</v>
      </c>
      <c r="M54">
        <f t="shared" si="17"/>
        <v>1.2792716316520564E-53</v>
      </c>
      <c r="N54">
        <f t="shared" si="18"/>
        <v>3.0336311096985743E-78</v>
      </c>
      <c r="O54">
        <f t="shared" si="19"/>
        <v>7.1938730462164022E-103</v>
      </c>
      <c r="P54">
        <f t="shared" si="20"/>
        <v>0.95977336921963718</v>
      </c>
      <c r="Q54">
        <f t="shared" si="47"/>
        <v>9.5977336921963738E-3</v>
      </c>
      <c r="R54">
        <f t="shared" ca="1" si="44"/>
        <v>9.5971099932356287E-3</v>
      </c>
      <c r="S54">
        <f t="shared" ca="1" si="43"/>
        <v>1.0285400948250867E-3</v>
      </c>
      <c r="T54">
        <f t="shared" ca="1" si="48"/>
        <v>4.798554996617814E-2</v>
      </c>
      <c r="V54">
        <f t="shared" si="49"/>
        <v>1.0402166308803598E-2</v>
      </c>
      <c r="W54">
        <f t="shared" ca="1" si="22"/>
        <v>1.0403026213452958E-2</v>
      </c>
      <c r="Y54">
        <f t="shared" ca="1" si="23"/>
        <v>0.10403026213452957</v>
      </c>
      <c r="AH54">
        <v>5.375</v>
      </c>
      <c r="AI54">
        <f t="shared" si="24"/>
        <v>4.2169650342858148E-6</v>
      </c>
      <c r="AJ54">
        <f t="shared" si="25"/>
        <v>2.3713737056616594E-9</v>
      </c>
      <c r="AK54">
        <f t="shared" si="26"/>
        <v>-4.2145936605801529E-6</v>
      </c>
      <c r="AM54">
        <f t="shared" si="27"/>
        <v>5.375</v>
      </c>
      <c r="AN54">
        <f t="shared" si="7"/>
        <v>4.2169650342858148E-6</v>
      </c>
      <c r="AO54">
        <f t="shared" si="28"/>
        <v>6.9600970367163288E-33</v>
      </c>
      <c r="AP54">
        <f t="shared" si="29"/>
        <v>5.6234076284957435E-33</v>
      </c>
      <c r="AQ54">
        <f t="shared" si="30"/>
        <v>0.19159523568832992</v>
      </c>
      <c r="AR54">
        <f t="shared" si="31"/>
        <v>4.5434390404135394E-4</v>
      </c>
      <c r="AS54">
        <f t="shared" si="32"/>
        <v>1.0774191873713311E-8</v>
      </c>
      <c r="AT54">
        <f t="shared" si="33"/>
        <v>2.5549635309077273E-33</v>
      </c>
      <c r="AU54">
        <f t="shared" si="34"/>
        <v>6.0587733361190547E-58</v>
      </c>
      <c r="AV54">
        <f t="shared" si="35"/>
        <v>1.4367615777836699E-82</v>
      </c>
      <c r="AW54">
        <f t="shared" si="36"/>
        <v>0.19250395581898827</v>
      </c>
      <c r="AX54">
        <f t="shared" si="37"/>
        <v>1.4036980269900211E-2</v>
      </c>
      <c r="AY54">
        <f t="shared" si="38"/>
        <v>1.404119486356079E-2</v>
      </c>
      <c r="AZ54">
        <f t="shared" si="39"/>
        <v>9.3607965757071931E-3</v>
      </c>
      <c r="BB54">
        <f t="shared" si="40"/>
        <v>9.5977336921963738E-3</v>
      </c>
      <c r="BC54">
        <f t="shared" si="41"/>
        <v>1.4036980269900211E-2</v>
      </c>
      <c r="BD54">
        <f t="shared" si="42"/>
        <v>-4.439246577703837E-3</v>
      </c>
    </row>
    <row r="55" spans="1:56">
      <c r="A55">
        <v>5.5</v>
      </c>
      <c r="B55">
        <f t="shared" si="8"/>
        <v>3.1622776601683767E-6</v>
      </c>
      <c r="C55">
        <f t="shared" si="9"/>
        <v>3.162277660168382E-9</v>
      </c>
      <c r="D55">
        <f t="shared" si="10"/>
        <v>-3.1591153825082084E-6</v>
      </c>
      <c r="F55">
        <f t="shared" si="11"/>
        <v>5.5</v>
      </c>
      <c r="G55">
        <f t="shared" si="45"/>
        <v>3.1622776601683767E-6</v>
      </c>
      <c r="H55">
        <f t="shared" si="12"/>
        <v>3.2632776601683661E-32</v>
      </c>
      <c r="I55">
        <f t="shared" si="46"/>
        <v>2.3713737056616404E-25</v>
      </c>
      <c r="J55">
        <f t="shared" si="14"/>
        <v>0.96904952305076342</v>
      </c>
      <c r="K55">
        <f t="shared" si="15"/>
        <v>3.0644036583402551E-4</v>
      </c>
      <c r="L55">
        <f t="shared" si="16"/>
        <v>9.6904952305076498E-29</v>
      </c>
      <c r="M55">
        <f t="shared" si="17"/>
        <v>3.0644036583402592E-53</v>
      </c>
      <c r="N55">
        <f t="shared" si="18"/>
        <v>9.6904952305076655E-78</v>
      </c>
      <c r="O55">
        <f t="shared" si="19"/>
        <v>3.0644036583402642E-102</v>
      </c>
      <c r="P55">
        <f t="shared" si="20"/>
        <v>0.96966240378243151</v>
      </c>
      <c r="Q55">
        <f t="shared" si="47"/>
        <v>9.6966240378243175E-3</v>
      </c>
      <c r="R55">
        <f t="shared" ca="1" si="44"/>
        <v>9.696154969924483E-3</v>
      </c>
      <c r="S55">
        <f t="shared" ca="1" si="43"/>
        <v>7.9235981351083451E-4</v>
      </c>
      <c r="T55">
        <f t="shared" ca="1" si="48"/>
        <v>4.8480774849622411E-2</v>
      </c>
      <c r="V55">
        <f t="shared" si="49"/>
        <v>1.0303275963175653E-2</v>
      </c>
      <c r="W55">
        <f t="shared" ca="1" si="22"/>
        <v>1.0303917387353088E-2</v>
      </c>
      <c r="Y55">
        <f t="shared" ca="1" si="23"/>
        <v>0.10303917387353087</v>
      </c>
      <c r="AH55">
        <v>5.5</v>
      </c>
      <c r="AI55">
        <f t="shared" si="24"/>
        <v>3.1622776601683767E-6</v>
      </c>
      <c r="AJ55">
        <f t="shared" si="25"/>
        <v>3.162277660168382E-9</v>
      </c>
      <c r="AK55">
        <f t="shared" si="26"/>
        <v>-3.1591153825082084E-6</v>
      </c>
      <c r="AM55">
        <f t="shared" si="27"/>
        <v>5.5</v>
      </c>
      <c r="AN55">
        <f t="shared" si="7"/>
        <v>3.1622776601683767E-6</v>
      </c>
      <c r="AO55">
        <f t="shared" si="28"/>
        <v>1.3172277976396081E-33</v>
      </c>
      <c r="AP55">
        <f t="shared" si="29"/>
        <v>9.9999900000098506E-34</v>
      </c>
      <c r="AQ55">
        <f t="shared" si="30"/>
        <v>0.24007067462704434</v>
      </c>
      <c r="AR55">
        <f t="shared" si="31"/>
        <v>7.5917013123465485E-4</v>
      </c>
      <c r="AS55">
        <f t="shared" si="32"/>
        <v>2.4007067462704479E-8</v>
      </c>
      <c r="AT55">
        <f t="shared" si="33"/>
        <v>7.5917013123465601E-33</v>
      </c>
      <c r="AU55">
        <f t="shared" si="34"/>
        <v>2.4007067462704514E-57</v>
      </c>
      <c r="AV55">
        <f t="shared" si="35"/>
        <v>7.5917013123465732E-82</v>
      </c>
      <c r="AW55">
        <f t="shared" si="36"/>
        <v>0.24158908691071609</v>
      </c>
      <c r="AX55">
        <f t="shared" si="37"/>
        <v>1.379155461444157E-2</v>
      </c>
      <c r="AY55">
        <f t="shared" si="38"/>
        <v>1.3794713729824078E-2</v>
      </c>
      <c r="AZ55">
        <f t="shared" si="39"/>
        <v>9.1964758198827181E-3</v>
      </c>
      <c r="BB55">
        <f t="shared" si="40"/>
        <v>9.6966240378243175E-3</v>
      </c>
      <c r="BC55">
        <f t="shared" si="41"/>
        <v>1.379155461444157E-2</v>
      </c>
      <c r="BD55">
        <f t="shared" si="42"/>
        <v>-4.0949305766172523E-3</v>
      </c>
    </row>
    <row r="56" spans="1:56">
      <c r="A56">
        <v>5.625</v>
      </c>
      <c r="B56">
        <f t="shared" si="8"/>
        <v>2.3713737056616522E-6</v>
      </c>
      <c r="C56">
        <f t="shared" si="9"/>
        <v>4.2169650342858276E-9</v>
      </c>
      <c r="D56">
        <f t="shared" si="10"/>
        <v>-2.3671567406273666E-6</v>
      </c>
      <c r="F56">
        <f t="shared" si="11"/>
        <v>5.625</v>
      </c>
      <c r="G56">
        <f t="shared" si="45"/>
        <v>2.3713737056616522E-6</v>
      </c>
      <c r="H56">
        <f t="shared" si="12"/>
        <v>7.6799323119885715E-33</v>
      </c>
      <c r="I56">
        <f t="shared" si="46"/>
        <v>3.1622776601683492E-26</v>
      </c>
      <c r="J56">
        <f t="shared" si="14"/>
        <v>0.97643335757249716</v>
      </c>
      <c r="K56">
        <f t="shared" si="15"/>
        <v>4.1175853271935314E-4</v>
      </c>
      <c r="L56">
        <f t="shared" si="16"/>
        <v>1.7363713350463492E-28</v>
      </c>
      <c r="M56">
        <f t="shared" si="17"/>
        <v>7.3222172064266553E-53</v>
      </c>
      <c r="N56">
        <f t="shared" si="18"/>
        <v>3.087753393294726E-77</v>
      </c>
      <c r="O56">
        <f t="shared" si="19"/>
        <v>1.3020948094021274E-101</v>
      </c>
      <c r="P56">
        <f t="shared" si="20"/>
        <v>0.97725687463793587</v>
      </c>
      <c r="Q56">
        <f t="shared" si="47"/>
        <v>9.7725687463793599E-3</v>
      </c>
      <c r="R56">
        <f t="shared" ca="1" si="44"/>
        <v>9.7722163688660543E-3</v>
      </c>
      <c r="S56">
        <f t="shared" ca="1" si="43"/>
        <v>6.0849119153257025E-4</v>
      </c>
      <c r="T56">
        <f t="shared" ca="1" si="48"/>
        <v>4.8861081844330266E-2</v>
      </c>
      <c r="V56">
        <f t="shared" si="49"/>
        <v>1.022733125462061E-2</v>
      </c>
      <c r="W56">
        <f t="shared" ca="1" si="22"/>
        <v>1.0227810078590367E-2</v>
      </c>
      <c r="Y56">
        <f t="shared" ca="1" si="23"/>
        <v>0.10227810078590367</v>
      </c>
      <c r="AH56">
        <v>5.625</v>
      </c>
      <c r="AI56">
        <f t="shared" si="24"/>
        <v>2.3713737056616522E-6</v>
      </c>
      <c r="AJ56">
        <f t="shared" si="25"/>
        <v>4.2169650342858276E-9</v>
      </c>
      <c r="AK56">
        <f t="shared" si="26"/>
        <v>-2.3671567406273666E-6</v>
      </c>
      <c r="AM56">
        <f t="shared" si="27"/>
        <v>5.625</v>
      </c>
      <c r="AN56">
        <f t="shared" si="7"/>
        <v>2.3713737056616522E-6</v>
      </c>
      <c r="AO56">
        <f t="shared" si="28"/>
        <v>2.5313360303836721E-34</v>
      </c>
      <c r="AP56">
        <f t="shared" si="29"/>
        <v>1.77827763176126E-34</v>
      </c>
      <c r="AQ56">
        <f t="shared" si="30"/>
        <v>0.29624443390030297</v>
      </c>
      <c r="AR56">
        <f t="shared" si="31"/>
        <v>1.2492524193593768E-3</v>
      </c>
      <c r="AS56">
        <f t="shared" si="32"/>
        <v>5.2680537714354681E-8</v>
      </c>
      <c r="AT56">
        <f t="shared" si="33"/>
        <v>2.2215198552880954E-32</v>
      </c>
      <c r="AU56">
        <f t="shared" si="34"/>
        <v>9.3680715527216089E-57</v>
      </c>
      <c r="AV56">
        <f t="shared" si="35"/>
        <v>3.9504830176514767E-81</v>
      </c>
      <c r="AW56">
        <f t="shared" si="36"/>
        <v>0.29874309678063482</v>
      </c>
      <c r="AX56">
        <f t="shared" si="37"/>
        <v>1.3505784565091978E-2</v>
      </c>
      <c r="AY56">
        <f t="shared" si="38"/>
        <v>1.3508151721832605E-2</v>
      </c>
      <c r="AZ56">
        <f t="shared" si="39"/>
        <v>9.0054344812217375E-3</v>
      </c>
      <c r="BB56">
        <f t="shared" si="40"/>
        <v>9.7725687463793599E-3</v>
      </c>
      <c r="BC56">
        <f t="shared" si="41"/>
        <v>1.3505784565091978E-2</v>
      </c>
      <c r="BD56">
        <f t="shared" si="42"/>
        <v>-3.7332158187126183E-3</v>
      </c>
    </row>
    <row r="57" spans="1:56">
      <c r="A57">
        <v>5.75</v>
      </c>
      <c r="B57">
        <f t="shared" si="8"/>
        <v>1.7782794100389193E-6</v>
      </c>
      <c r="C57">
        <f t="shared" si="9"/>
        <v>5.6234132519035017E-9</v>
      </c>
      <c r="D57">
        <f t="shared" si="10"/>
        <v>-1.7726559967870158E-6</v>
      </c>
      <c r="F57">
        <f t="shared" si="11"/>
        <v>5.75</v>
      </c>
      <c r="G57">
        <f t="shared" si="45"/>
        <v>1.7782794100389193E-6</v>
      </c>
      <c r="H57">
        <f t="shared" si="12"/>
        <v>1.8109021866405889E-33</v>
      </c>
      <c r="I57">
        <f t="shared" si="46"/>
        <v>4.2169650342857697E-27</v>
      </c>
      <c r="J57">
        <f t="shared" si="14"/>
        <v>0.98198534584454722</v>
      </c>
      <c r="K57">
        <f t="shared" si="15"/>
        <v>5.5221094069972702E-4</v>
      </c>
      <c r="L57">
        <f t="shared" si="16"/>
        <v>3.1053103217769436E-28</v>
      </c>
      <c r="M57">
        <f t="shared" si="17"/>
        <v>1.7462443214753187E-52</v>
      </c>
      <c r="N57">
        <f t="shared" si="18"/>
        <v>9.8198534584455478E-77</v>
      </c>
      <c r="O57">
        <f t="shared" si="19"/>
        <v>5.5221094069973125E-101</v>
      </c>
      <c r="P57">
        <f t="shared" si="20"/>
        <v>0.98308976772594658</v>
      </c>
      <c r="Q57">
        <f t="shared" si="47"/>
        <v>9.8308976772594672E-3</v>
      </c>
      <c r="R57">
        <f t="shared" ca="1" si="44"/>
        <v>9.8306332800046081E-3</v>
      </c>
      <c r="S57">
        <f t="shared" ca="1" si="43"/>
        <v>4.6733528910843092E-4</v>
      </c>
      <c r="T57">
        <f t="shared" ca="1" si="48"/>
        <v>4.9153166400023041E-2</v>
      </c>
      <c r="V57">
        <f t="shared" si="49"/>
        <v>1.0169002323740501E-2</v>
      </c>
      <c r="W57">
        <f t="shared" ca="1" si="22"/>
        <v>1.0169359857107521E-2</v>
      </c>
      <c r="Y57">
        <f t="shared" ca="1" si="23"/>
        <v>0.10169359857107521</v>
      </c>
      <c r="AH57">
        <v>5.75</v>
      </c>
      <c r="AI57">
        <f t="shared" si="24"/>
        <v>1.7782794100389193E-6</v>
      </c>
      <c r="AJ57">
        <f t="shared" si="25"/>
        <v>5.6234132519035017E-9</v>
      </c>
      <c r="AK57">
        <f t="shared" si="26"/>
        <v>-1.7726559967870158E-6</v>
      </c>
      <c r="AM57">
        <f t="shared" si="27"/>
        <v>5.75</v>
      </c>
      <c r="AN57">
        <f t="shared" si="7"/>
        <v>1.7782794100389193E-6</v>
      </c>
      <c r="AO57">
        <f t="shared" si="28"/>
        <v>4.9505576325485727E-35</v>
      </c>
      <c r="AP57">
        <f t="shared" si="29"/>
        <v>3.1622744978938129E-35</v>
      </c>
      <c r="AQ57">
        <f t="shared" si="30"/>
        <v>0.35920789980247897</v>
      </c>
      <c r="AR57">
        <f t="shared" si="31"/>
        <v>2.0199744639376855E-3</v>
      </c>
      <c r="AS57">
        <f t="shared" si="32"/>
        <v>1.1359151169013855E-7</v>
      </c>
      <c r="AT57">
        <f t="shared" si="33"/>
        <v>6.3877201214207658E-32</v>
      </c>
      <c r="AU57">
        <f t="shared" si="34"/>
        <v>3.5920789980248176E-56</v>
      </c>
      <c r="AV57">
        <f t="shared" si="35"/>
        <v>2.0199744639377014E-80</v>
      </c>
      <c r="AW57">
        <f t="shared" si="36"/>
        <v>0.36324818950488946</v>
      </c>
      <c r="AX57">
        <f t="shared" si="37"/>
        <v>1.3183259101470704E-2</v>
      </c>
      <c r="AY57">
        <f t="shared" si="38"/>
        <v>1.3185031757467491E-2</v>
      </c>
      <c r="AZ57">
        <f t="shared" si="39"/>
        <v>8.7900211716449936E-3</v>
      </c>
      <c r="BB57">
        <f t="shared" si="40"/>
        <v>9.8308976772594672E-3</v>
      </c>
      <c r="BC57">
        <f t="shared" si="41"/>
        <v>1.3183259101470704E-2</v>
      </c>
      <c r="BD57">
        <f t="shared" si="42"/>
        <v>-3.3523614242112372E-3</v>
      </c>
    </row>
    <row r="58" spans="1:56">
      <c r="A58">
        <v>5.875</v>
      </c>
      <c r="B58">
        <f t="shared" si="8"/>
        <v>1.333521432163323E-6</v>
      </c>
      <c r="C58">
        <f t="shared" si="9"/>
        <v>7.4989420933245644E-9</v>
      </c>
      <c r="D58">
        <f t="shared" si="10"/>
        <v>-1.3260224900699985E-6</v>
      </c>
      <c r="F58">
        <f t="shared" si="11"/>
        <v>5.875</v>
      </c>
      <c r="G58">
        <f t="shared" si="45"/>
        <v>1.333521432163323E-6</v>
      </c>
      <c r="H58">
        <f t="shared" si="12"/>
        <v>4.2763614444650102E-34</v>
      </c>
      <c r="I58">
        <f t="shared" si="46"/>
        <v>5.623413251903467E-28</v>
      </c>
      <c r="J58">
        <f t="shared" si="14"/>
        <v>0.9861105262147376</v>
      </c>
      <c r="K58">
        <f t="shared" si="15"/>
        <v>7.394785733702133E-4</v>
      </c>
      <c r="L58">
        <f t="shared" si="16"/>
        <v>5.5453070009574893E-28</v>
      </c>
      <c r="M58">
        <f t="shared" si="17"/>
        <v>4.1583936089887511E-52</v>
      </c>
      <c r="N58">
        <f t="shared" si="18"/>
        <v>3.118355287505758E-76</v>
      </c>
      <c r="O58">
        <f t="shared" si="19"/>
        <v>2.3384365727418154E-100</v>
      </c>
      <c r="P58">
        <f t="shared" si="20"/>
        <v>0.987589483361478</v>
      </c>
      <c r="Q58">
        <f t="shared" si="47"/>
        <v>9.8758948336147828E-3</v>
      </c>
      <c r="R58">
        <f t="shared" ca="1" si="44"/>
        <v>9.8756967543857689E-3</v>
      </c>
      <c r="S58">
        <f t="shared" ca="1" si="43"/>
        <v>3.6050779504928632E-4</v>
      </c>
      <c r="T58">
        <f t="shared" ca="1" si="48"/>
        <v>4.9378483771928841E-2</v>
      </c>
      <c r="V58">
        <f t="shared" si="49"/>
        <v>1.0124005167385187E-2</v>
      </c>
      <c r="W58">
        <f t="shared" ca="1" si="22"/>
        <v>1.0124272019758133E-2</v>
      </c>
      <c r="Y58">
        <f t="shared" ca="1" si="23"/>
        <v>0.10124272019758132</v>
      </c>
      <c r="AH58">
        <v>5.875</v>
      </c>
      <c r="AI58">
        <f t="shared" si="24"/>
        <v>1.333521432163323E-6</v>
      </c>
      <c r="AJ58">
        <f t="shared" si="25"/>
        <v>7.4989420933245644E-9</v>
      </c>
      <c r="AK58">
        <f t="shared" si="26"/>
        <v>-1.3260224900699985E-6</v>
      </c>
      <c r="AM58">
        <f t="shared" si="27"/>
        <v>5.875</v>
      </c>
      <c r="AN58">
        <f t="shared" si="7"/>
        <v>1.333521432163323E-6</v>
      </c>
      <c r="AO58">
        <f t="shared" si="28"/>
        <v>9.8720034341646628E-36</v>
      </c>
      <c r="AP58">
        <f t="shared" si="29"/>
        <v>5.6234076284957824E-36</v>
      </c>
      <c r="AQ58">
        <f t="shared" si="30"/>
        <v>0.42716405665864043</v>
      </c>
      <c r="AR58">
        <f t="shared" si="31"/>
        <v>3.2032785252327578E-3</v>
      </c>
      <c r="AS58">
        <f t="shared" si="32"/>
        <v>2.4021200169510553E-7</v>
      </c>
      <c r="AT58">
        <f t="shared" si="33"/>
        <v>1.8013358908331789E-31</v>
      </c>
      <c r="AU58">
        <f t="shared" si="34"/>
        <v>1.3508113535985223E-55</v>
      </c>
      <c r="AV58">
        <f t="shared" si="35"/>
        <v>1.0129656119640691E-79</v>
      </c>
      <c r="AW58">
        <f t="shared" si="36"/>
        <v>0.43357133434511103</v>
      </c>
      <c r="AX58">
        <f t="shared" si="37"/>
        <v>1.2831643377269598E-2</v>
      </c>
      <c r="AY58">
        <f t="shared" si="38"/>
        <v>1.2832969399759668E-2</v>
      </c>
      <c r="AZ58">
        <f t="shared" si="39"/>
        <v>8.5553129331731124E-3</v>
      </c>
      <c r="BB58">
        <f t="shared" si="40"/>
        <v>9.8758948336147828E-3</v>
      </c>
      <c r="BC58">
        <f t="shared" si="41"/>
        <v>1.2831643377269598E-2</v>
      </c>
      <c r="BD58">
        <f t="shared" si="42"/>
        <v>-2.955748543654815E-3</v>
      </c>
    </row>
    <row r="59" spans="1:56">
      <c r="A59">
        <v>6</v>
      </c>
      <c r="B59">
        <f t="shared" si="8"/>
        <v>9.9999999999999995E-7</v>
      </c>
      <c r="C59">
        <f t="shared" si="9"/>
        <v>1E-8</v>
      </c>
      <c r="D59">
        <f t="shared" si="10"/>
        <v>-9.9000000000000005E-7</v>
      </c>
      <c r="F59">
        <f t="shared" si="11"/>
        <v>6</v>
      </c>
      <c r="G59">
        <f t="shared" si="45"/>
        <v>9.9999999999999995E-7</v>
      </c>
      <c r="H59">
        <f t="shared" si="12"/>
        <v>1.011E-34</v>
      </c>
      <c r="I59">
        <f t="shared" si="46"/>
        <v>7.4989420933245427E-29</v>
      </c>
      <c r="J59">
        <f t="shared" si="14"/>
        <v>0.98911968348170121</v>
      </c>
      <c r="K59">
        <f t="shared" si="15"/>
        <v>9.8911968348170147E-4</v>
      </c>
      <c r="L59">
        <f t="shared" si="16"/>
        <v>9.891196834817013E-28</v>
      </c>
      <c r="M59">
        <f t="shared" si="17"/>
        <v>9.8911968348170113E-52</v>
      </c>
      <c r="N59">
        <f t="shared" si="18"/>
        <v>9.8911968348170105E-76</v>
      </c>
      <c r="O59">
        <f t="shared" si="19"/>
        <v>9.8911968348170118E-100</v>
      </c>
      <c r="P59">
        <f t="shared" si="20"/>
        <v>0.9910979228486646</v>
      </c>
      <c r="Q59">
        <f t="shared" si="47"/>
        <v>9.9109792284866483E-3</v>
      </c>
      <c r="R59">
        <f t="shared" ca="1" si="44"/>
        <v>9.9108311698723577E-3</v>
      </c>
      <c r="S59">
        <f t="shared" ca="1" si="43"/>
        <v>2.8107532389270995E-4</v>
      </c>
      <c r="T59">
        <f t="shared" ca="1" si="48"/>
        <v>4.9554155849361785E-2</v>
      </c>
      <c r="V59">
        <f t="shared" si="49"/>
        <v>1.008892077251332E-2</v>
      </c>
      <c r="W59">
        <f t="shared" ca="1" si="22"/>
        <v>1.0089119654797902E-2</v>
      </c>
      <c r="Y59">
        <f t="shared" ca="1" si="23"/>
        <v>0.10089119654797901</v>
      </c>
      <c r="AH59">
        <v>6</v>
      </c>
      <c r="AI59">
        <f t="shared" si="24"/>
        <v>9.9999999999999995E-7</v>
      </c>
      <c r="AJ59">
        <f t="shared" si="25"/>
        <v>1E-8</v>
      </c>
      <c r="AK59">
        <f t="shared" si="26"/>
        <v>-9.9000000000000005E-7</v>
      </c>
      <c r="AM59">
        <f t="shared" si="27"/>
        <v>6</v>
      </c>
      <c r="AN59">
        <f t="shared" si="7"/>
        <v>9.9999999999999995E-7</v>
      </c>
      <c r="AO59">
        <f t="shared" si="28"/>
        <v>2.0100009999999998E-36</v>
      </c>
      <c r="AP59">
        <f t="shared" si="29"/>
        <v>9.9999900000098995E-37</v>
      </c>
      <c r="AQ59">
        <f t="shared" si="30"/>
        <v>0.49751219029244265</v>
      </c>
      <c r="AR59">
        <f t="shared" si="31"/>
        <v>4.975121902924427E-3</v>
      </c>
      <c r="AS59">
        <f t="shared" si="32"/>
        <v>4.9751219029244264E-7</v>
      </c>
      <c r="AT59">
        <f t="shared" si="33"/>
        <v>4.9751219029244258E-31</v>
      </c>
      <c r="AU59">
        <f t="shared" si="34"/>
        <v>4.975121902924426E-55</v>
      </c>
      <c r="AV59">
        <f t="shared" si="35"/>
        <v>4.975121902924426E-79</v>
      </c>
      <c r="AW59">
        <f t="shared" si="36"/>
        <v>0.50746392663486239</v>
      </c>
      <c r="AX59">
        <f t="shared" si="37"/>
        <v>1.2462180415820841E-2</v>
      </c>
      <c r="AY59">
        <f t="shared" si="38"/>
        <v>1.246317041582084E-2</v>
      </c>
      <c r="AZ59">
        <f t="shared" si="39"/>
        <v>8.3087802772138942E-3</v>
      </c>
      <c r="BB59">
        <f t="shared" si="40"/>
        <v>9.9109792284866483E-3</v>
      </c>
      <c r="BC59">
        <f t="shared" si="41"/>
        <v>1.2462180415820841E-2</v>
      </c>
      <c r="BD59">
        <f t="shared" si="42"/>
        <v>-2.5512011873341928E-3</v>
      </c>
    </row>
    <row r="60" spans="1:56">
      <c r="A60">
        <v>6.125</v>
      </c>
      <c r="B60">
        <f t="shared" si="8"/>
        <v>7.4989420933245437E-7</v>
      </c>
      <c r="C60">
        <f t="shared" si="9"/>
        <v>1.3335214321633267E-8</v>
      </c>
      <c r="D60">
        <f t="shared" si="10"/>
        <v>-7.3655899501082114E-7</v>
      </c>
      <c r="F60">
        <f t="shared" si="11"/>
        <v>6.125</v>
      </c>
      <c r="G60">
        <f t="shared" si="45"/>
        <v>7.4989420933245437E-7</v>
      </c>
      <c r="H60">
        <f t="shared" si="12"/>
        <v>2.3923187774221897E-35</v>
      </c>
      <c r="I60">
        <f t="shared" si="46"/>
        <v>9.9999999999998803E-30</v>
      </c>
      <c r="J60">
        <f t="shared" si="14"/>
        <v>0.99124486587731164</v>
      </c>
      <c r="K60">
        <f t="shared" si="15"/>
        <v>1.3218462731692574E-3</v>
      </c>
      <c r="L60">
        <f t="shared" si="16"/>
        <v>1.7627103352964236E-27</v>
      </c>
      <c r="M60">
        <f t="shared" si="17"/>
        <v>2.3506120108135845E-51</v>
      </c>
      <c r="N60">
        <f t="shared" si="18"/>
        <v>3.1345914951204474E-75</v>
      </c>
      <c r="O60">
        <f t="shared" si="19"/>
        <v>4.1800449398200027E-99</v>
      </c>
      <c r="P60">
        <f t="shared" si="20"/>
        <v>0.99388855842365009</v>
      </c>
      <c r="Q60">
        <f t="shared" si="47"/>
        <v>9.9388855842365027E-3</v>
      </c>
      <c r="R60">
        <f t="shared" ca="1" si="44"/>
        <v>9.9387753258651738E-3</v>
      </c>
      <c r="S60">
        <f t="shared" ca="1" si="43"/>
        <v>2.2355324794252895E-4</v>
      </c>
      <c r="T60">
        <f t="shared" ca="1" si="48"/>
        <v>4.9693876629325867E-2</v>
      </c>
      <c r="V60">
        <f t="shared" si="49"/>
        <v>1.0061014416763468E-2</v>
      </c>
      <c r="W60">
        <f t="shared" ca="1" si="22"/>
        <v>1.0061162179058001E-2</v>
      </c>
      <c r="Y60">
        <f t="shared" ca="1" si="23"/>
        <v>0.10061162179058</v>
      </c>
      <c r="AH60">
        <v>6.125</v>
      </c>
      <c r="AI60">
        <f t="shared" si="24"/>
        <v>7.4989420933245437E-7</v>
      </c>
      <c r="AJ60">
        <f t="shared" si="25"/>
        <v>1.3335214321633267E-8</v>
      </c>
      <c r="AK60">
        <f t="shared" si="26"/>
        <v>-7.3655899501082114E-7</v>
      </c>
      <c r="AM60">
        <f t="shared" si="27"/>
        <v>6.125</v>
      </c>
      <c r="AN60">
        <f t="shared" si="7"/>
        <v>7.4989420933245437E-7</v>
      </c>
      <c r="AO60">
        <f t="shared" si="28"/>
        <v>4.1812801092672526E-37</v>
      </c>
      <c r="AP60">
        <f t="shared" si="29"/>
        <v>1.7782776317612532E-37</v>
      </c>
      <c r="AQ60">
        <f t="shared" si="30"/>
        <v>0.56714059897728375</v>
      </c>
      <c r="AR60">
        <f t="shared" si="31"/>
        <v>7.5629414378615449E-3</v>
      </c>
      <c r="AS60">
        <f t="shared" si="32"/>
        <v>1.0085344497584495E-6</v>
      </c>
      <c r="AT60">
        <f t="shared" si="33"/>
        <v>1.3449023038279399E-30</v>
      </c>
      <c r="AU60">
        <f t="shared" si="34"/>
        <v>1.7934560463203923E-54</v>
      </c>
      <c r="AV60">
        <f t="shared" si="35"/>
        <v>2.3916120754111464E-78</v>
      </c>
      <c r="AW60">
        <f t="shared" si="36"/>
        <v>0.58226950745635597</v>
      </c>
      <c r="AX60">
        <f t="shared" si="37"/>
        <v>1.2088152511713373E-2</v>
      </c>
      <c r="AY60">
        <f t="shared" si="38"/>
        <v>1.2088889070708384E-2</v>
      </c>
      <c r="AZ60">
        <f t="shared" si="39"/>
        <v>8.0592593804722553E-3</v>
      </c>
      <c r="BB60">
        <f t="shared" si="40"/>
        <v>9.9388855842365027E-3</v>
      </c>
      <c r="BC60">
        <f t="shared" si="41"/>
        <v>1.2088152511713373E-2</v>
      </c>
      <c r="BD60">
        <f t="shared" si="42"/>
        <v>-2.14926692747687E-3</v>
      </c>
    </row>
    <row r="61" spans="1:56">
      <c r="A61">
        <v>6.25</v>
      </c>
      <c r="B61">
        <f t="shared" si="8"/>
        <v>5.6234132519034872E-7</v>
      </c>
      <c r="C61">
        <f t="shared" si="9"/>
        <v>1.7782794100389238E-8</v>
      </c>
      <c r="D61">
        <f t="shared" si="10"/>
        <v>-5.4455853108995952E-7</v>
      </c>
      <c r="F61">
        <f t="shared" si="11"/>
        <v>6.25</v>
      </c>
      <c r="G61">
        <f t="shared" si="45"/>
        <v>5.6234132519034872E-7</v>
      </c>
      <c r="H61">
        <f t="shared" si="12"/>
        <v>5.6650360285051558E-36</v>
      </c>
      <c r="I61">
        <f t="shared" si="46"/>
        <v>1.3335214321633173E-30</v>
      </c>
      <c r="J61">
        <f t="shared" si="14"/>
        <v>0.99265268986953537</v>
      </c>
      <c r="K61">
        <f t="shared" si="15"/>
        <v>1.7652138397147483E-3</v>
      </c>
      <c r="L61">
        <f t="shared" si="16"/>
        <v>3.1390434254804865E-27</v>
      </c>
      <c r="M61">
        <f t="shared" si="17"/>
        <v>5.5820962907500017E-51</v>
      </c>
      <c r="N61">
        <f t="shared" si="18"/>
        <v>9.9265268986953772E-75</v>
      </c>
      <c r="O61">
        <f t="shared" si="19"/>
        <v>1.7652138397147526E-98</v>
      </c>
      <c r="P61">
        <f t="shared" si="20"/>
        <v>0.99618311754896482</v>
      </c>
      <c r="Q61">
        <f t="shared" si="47"/>
        <v>9.9618311754896497E-3</v>
      </c>
      <c r="R61">
        <f t="shared" ca="1" si="44"/>
        <v>9.9617495958579053E-3</v>
      </c>
      <c r="S61">
        <f t="shared" ca="1" si="43"/>
        <v>1.8379415994185244E-4</v>
      </c>
      <c r="T61">
        <f t="shared" ca="1" si="48"/>
        <v>4.9808747979289525E-2</v>
      </c>
      <c r="V61">
        <f t="shared" si="49"/>
        <v>1.0038068825510321E-2</v>
      </c>
      <c r="W61">
        <f t="shared" ca="1" si="22"/>
        <v>1.0038177945117795E-2</v>
      </c>
      <c r="Y61">
        <f t="shared" ca="1" si="23"/>
        <v>0.10038177945117795</v>
      </c>
      <c r="AH61">
        <v>6.25</v>
      </c>
      <c r="AI61">
        <f t="shared" si="24"/>
        <v>5.6234132519034872E-7</v>
      </c>
      <c r="AJ61">
        <f t="shared" si="25"/>
        <v>1.7782794100389238E-8</v>
      </c>
      <c r="AK61">
        <f t="shared" si="26"/>
        <v>-5.4455853108995952E-7</v>
      </c>
      <c r="AM61">
        <f t="shared" si="27"/>
        <v>6.25</v>
      </c>
      <c r="AN61">
        <f t="shared" si="7"/>
        <v>5.6234132519034872E-7</v>
      </c>
      <c r="AO61">
        <f t="shared" si="28"/>
        <v>8.8857086948659391E-38</v>
      </c>
      <c r="AP61">
        <f t="shared" si="29"/>
        <v>3.1622744978938377E-38</v>
      </c>
      <c r="AQ61">
        <f t="shared" si="30"/>
        <v>0.63286041046479691</v>
      </c>
      <c r="AR61">
        <f t="shared" si="31"/>
        <v>1.1254026373583303E-2</v>
      </c>
      <c r="AS61">
        <f t="shared" si="32"/>
        <v>2.0012803380178201E-6</v>
      </c>
      <c r="AT61">
        <f t="shared" si="33"/>
        <v>3.5588356188128282E-30</v>
      </c>
      <c r="AU61">
        <f t="shared" si="34"/>
        <v>6.3286041046479854E-54</v>
      </c>
      <c r="AV61">
        <f t="shared" si="35"/>
        <v>1.125402637358333E-77</v>
      </c>
      <c r="AW61">
        <f t="shared" si="36"/>
        <v>0.65537446705297753</v>
      </c>
      <c r="AX61">
        <f t="shared" si="37"/>
        <v>1.1722627713730265E-2</v>
      </c>
      <c r="AY61">
        <f t="shared" si="38"/>
        <v>1.1723172272261355E-2</v>
      </c>
      <c r="AZ61">
        <f t="shared" si="39"/>
        <v>7.8154481815075703E-3</v>
      </c>
      <c r="BB61">
        <f t="shared" si="40"/>
        <v>9.9618311754896497E-3</v>
      </c>
      <c r="BC61">
        <f t="shared" si="41"/>
        <v>1.1722627713730265E-2</v>
      </c>
      <c r="BD61">
        <f t="shared" si="42"/>
        <v>-1.7607965382406155E-3</v>
      </c>
    </row>
    <row r="62" spans="1:56">
      <c r="A62">
        <v>6.375</v>
      </c>
      <c r="B62">
        <f t="shared" si="8"/>
        <v>4.2169650342858172E-7</v>
      </c>
      <c r="C62">
        <f t="shared" si="9"/>
        <v>2.3713737056616581E-8</v>
      </c>
      <c r="D62">
        <f t="shared" si="10"/>
        <v>-3.9798276637196514E-7</v>
      </c>
      <c r="F62">
        <f t="shared" si="11"/>
        <v>6.375</v>
      </c>
      <c r="G62">
        <f t="shared" si="45"/>
        <v>4.2169650342858172E-7</v>
      </c>
      <c r="H62">
        <f t="shared" si="12"/>
        <v>1.3423071230753874E-36</v>
      </c>
      <c r="I62">
        <f t="shared" si="46"/>
        <v>1.7782794100389064E-31</v>
      </c>
      <c r="J62">
        <f t="shared" si="14"/>
        <v>0.99345478336437443</v>
      </c>
      <c r="K62">
        <f t="shared" si="15"/>
        <v>2.3558525510340772E-3</v>
      </c>
      <c r="L62">
        <f t="shared" si="16"/>
        <v>5.5866067939381498E-27</v>
      </c>
      <c r="M62">
        <f t="shared" si="17"/>
        <v>1.3247932455015702E-50</v>
      </c>
      <c r="N62">
        <f t="shared" si="18"/>
        <v>3.1415798678205933E-74</v>
      </c>
      <c r="O62">
        <f t="shared" si="19"/>
        <v>7.4498598927857826E-98</v>
      </c>
      <c r="P62">
        <f t="shared" si="20"/>
        <v>0.99816648846644263</v>
      </c>
      <c r="Q62">
        <f t="shared" si="47"/>
        <v>9.981664884664428E-3</v>
      </c>
      <c r="R62">
        <f t="shared" ca="1" si="44"/>
        <v>9.9816052238534923E-3</v>
      </c>
      <c r="S62">
        <f t="shared" ca="1" si="43"/>
        <v>1.5884502396469602E-4</v>
      </c>
      <c r="T62">
        <f t="shared" ca="1" si="48"/>
        <v>4.9908026119267458E-2</v>
      </c>
      <c r="V62">
        <f t="shared" si="49"/>
        <v>1.0018235116335542E-2</v>
      </c>
      <c r="W62">
        <f t="shared" ca="1" si="22"/>
        <v>1.0018314785778507E-2</v>
      </c>
      <c r="Y62">
        <f t="shared" ca="1" si="23"/>
        <v>0.10018314785778507</v>
      </c>
      <c r="AH62">
        <v>6.375</v>
      </c>
      <c r="AI62">
        <f t="shared" si="24"/>
        <v>4.2169650342858172E-7</v>
      </c>
      <c r="AJ62">
        <f t="shared" si="25"/>
        <v>2.3713737056616581E-8</v>
      </c>
      <c r="AK62">
        <f t="shared" si="26"/>
        <v>-3.9798276637196514E-7</v>
      </c>
      <c r="AM62">
        <f t="shared" si="27"/>
        <v>6.375</v>
      </c>
      <c r="AN62">
        <f t="shared" si="7"/>
        <v>4.2169650342858172E-7</v>
      </c>
      <c r="AO62">
        <f t="shared" si="28"/>
        <v>1.9274930328974376E-38</v>
      </c>
      <c r="AP62">
        <f t="shared" si="29"/>
        <v>5.6234076284957645E-39</v>
      </c>
      <c r="AQ62">
        <f t="shared" si="30"/>
        <v>0.69184241364480858</v>
      </c>
      <c r="AR62">
        <f t="shared" si="31"/>
        <v>1.6406169081787957E-2</v>
      </c>
      <c r="AS62">
        <f t="shared" si="32"/>
        <v>3.8905157971191232E-6</v>
      </c>
      <c r="AT62">
        <f t="shared" si="33"/>
        <v>9.2258668627495949E-30</v>
      </c>
      <c r="AU62">
        <f t="shared" si="34"/>
        <v>2.1877978090259604E-53</v>
      </c>
      <c r="AV62">
        <f t="shared" si="35"/>
        <v>5.1880861976283477E-77</v>
      </c>
      <c r="AW62">
        <f t="shared" si="36"/>
        <v>0.72466642335577569</v>
      </c>
      <c r="AX62">
        <f t="shared" si="37"/>
        <v>1.1376167932216272E-2</v>
      </c>
      <c r="AY62">
        <f t="shared" si="38"/>
        <v>1.1376565914982645E-2</v>
      </c>
      <c r="AZ62">
        <f t="shared" si="39"/>
        <v>7.5843772766550971E-3</v>
      </c>
      <c r="BB62">
        <f t="shared" si="40"/>
        <v>9.981664884664428E-3</v>
      </c>
      <c r="BC62">
        <f t="shared" si="41"/>
        <v>1.1376167932216272E-2</v>
      </c>
      <c r="BD62">
        <f t="shared" si="42"/>
        <v>-1.3945030475518445E-3</v>
      </c>
    </row>
    <row r="63" spans="1:56">
      <c r="A63">
        <v>6.5</v>
      </c>
      <c r="B63">
        <f t="shared" si="8"/>
        <v>3.1622776601683734E-7</v>
      </c>
      <c r="C63">
        <f t="shared" si="9"/>
        <v>3.1622776601683851E-8</v>
      </c>
      <c r="D63">
        <f t="shared" si="10"/>
        <v>-2.8460498941515349E-7</v>
      </c>
      <c r="F63">
        <f t="shared" si="11"/>
        <v>6.5</v>
      </c>
      <c r="G63">
        <f t="shared" si="45"/>
        <v>3.1622776601683734E-7</v>
      </c>
      <c r="H63">
        <f t="shared" si="12"/>
        <v>3.1822776601683488E-37</v>
      </c>
      <c r="I63">
        <f t="shared" si="46"/>
        <v>2.3713737056616267E-32</v>
      </c>
      <c r="J63">
        <f t="shared" si="14"/>
        <v>0.99371519328739477</v>
      </c>
      <c r="K63">
        <f t="shared" si="15"/>
        <v>3.1424033563026382E-3</v>
      </c>
      <c r="L63">
        <f t="shared" si="16"/>
        <v>9.9371519328739883E-27</v>
      </c>
      <c r="M63">
        <f t="shared" si="17"/>
        <v>3.1424033563026494E-50</v>
      </c>
      <c r="N63">
        <f t="shared" si="18"/>
        <v>9.9371519328740241E-74</v>
      </c>
      <c r="O63">
        <f t="shared" si="19"/>
        <v>3.1424033563026612E-97</v>
      </c>
      <c r="P63">
        <f t="shared" si="20"/>
        <v>1</v>
      </c>
      <c r="Q63">
        <f t="shared" si="47"/>
        <v>1.0000000000000002E-2</v>
      </c>
      <c r="R63">
        <f t="shared" ca="1" si="44"/>
        <v>9.9999573093123399E-3</v>
      </c>
      <c r="S63">
        <f t="shared" ca="1" si="43"/>
        <v>1.4681668367078071E-4</v>
      </c>
      <c r="T63">
        <f t="shared" ca="1" si="48"/>
        <v>4.9999786546561696E-2</v>
      </c>
      <c r="V63">
        <f t="shared" si="49"/>
        <v>9.9999000009999683E-3</v>
      </c>
      <c r="W63">
        <f t="shared" ca="1" si="22"/>
        <v>9.9999569218752488E-3</v>
      </c>
      <c r="Y63">
        <f t="shared" ca="1" si="23"/>
        <v>9.9999569218752485E-2</v>
      </c>
      <c r="AH63">
        <v>6.5</v>
      </c>
      <c r="AI63">
        <f t="shared" si="24"/>
        <v>3.1622776601683734E-7</v>
      </c>
      <c r="AJ63">
        <f t="shared" si="25"/>
        <v>3.1622776601683851E-8</v>
      </c>
      <c r="AK63">
        <f t="shared" si="26"/>
        <v>-2.8460498941515349E-7</v>
      </c>
      <c r="AM63">
        <f t="shared" si="27"/>
        <v>6.5</v>
      </c>
      <c r="AN63">
        <f t="shared" si="7"/>
        <v>3.1622776601683734E-7</v>
      </c>
      <c r="AO63">
        <f t="shared" si="28"/>
        <v>4.2623092829449395E-39</v>
      </c>
      <c r="AP63">
        <f t="shared" si="29"/>
        <v>9.999990000009788E-40</v>
      </c>
      <c r="AQ63">
        <f t="shared" si="30"/>
        <v>0.74191651760743416</v>
      </c>
      <c r="AR63">
        <f t="shared" si="31"/>
        <v>2.3461460293399135E-2</v>
      </c>
      <c r="AS63">
        <f t="shared" si="32"/>
        <v>7.4191651760743711E-6</v>
      </c>
      <c r="AT63">
        <f t="shared" si="33"/>
        <v>2.3461460293399225E-29</v>
      </c>
      <c r="AU63">
        <f t="shared" si="34"/>
        <v>7.4191651760743968E-53</v>
      </c>
      <c r="AV63">
        <f t="shared" si="35"/>
        <v>2.3461460293399311E-76</v>
      </c>
      <c r="AW63">
        <f t="shared" si="36"/>
        <v>0.78886169568976072</v>
      </c>
      <c r="AX63">
        <f t="shared" si="37"/>
        <v>1.1055191570546347E-2</v>
      </c>
      <c r="AY63">
        <f t="shared" si="38"/>
        <v>1.1055476175535763E-2</v>
      </c>
      <c r="AZ63">
        <f t="shared" si="39"/>
        <v>7.3703174503571755E-3</v>
      </c>
      <c r="BB63">
        <f t="shared" si="40"/>
        <v>1.0000000000000002E-2</v>
      </c>
      <c r="BC63">
        <f t="shared" si="41"/>
        <v>1.1055191570546347E-2</v>
      </c>
      <c r="BD63">
        <f t="shared" si="42"/>
        <v>-1.055191570546345E-3</v>
      </c>
    </row>
    <row r="64" spans="1:56">
      <c r="A64">
        <v>6.625</v>
      </c>
      <c r="B64">
        <f t="shared" si="8"/>
        <v>2.3713737056616535E-7</v>
      </c>
      <c r="C64">
        <f t="shared" si="9"/>
        <v>4.2169650342858258E-8</v>
      </c>
      <c r="D64">
        <f t="shared" si="10"/>
        <v>-1.949677202233071E-7</v>
      </c>
      <c r="F64">
        <f t="shared" si="11"/>
        <v>6.625</v>
      </c>
      <c r="G64">
        <f t="shared" si="45"/>
        <v>2.3713737056616535E-7</v>
      </c>
      <c r="H64">
        <f t="shared" si="12"/>
        <v>7.5483476640266029E-38</v>
      </c>
      <c r="I64">
        <f t="shared" si="46"/>
        <v>3.1622776601683609E-33</v>
      </c>
      <c r="J64">
        <f t="shared" si="14"/>
        <v>0.99345478336437443</v>
      </c>
      <c r="K64">
        <f t="shared" si="15"/>
        <v>4.1893640845915665E-3</v>
      </c>
      <c r="L64">
        <f t="shared" si="16"/>
        <v>1.7666401860615481E-26</v>
      </c>
      <c r="M64">
        <f t="shared" si="17"/>
        <v>7.4498598927857531E-50</v>
      </c>
      <c r="N64">
        <f t="shared" si="18"/>
        <v>3.1415798678205864E-73</v>
      </c>
      <c r="O64">
        <f t="shared" si="19"/>
        <v>1.3247932455015701E-96</v>
      </c>
      <c r="P64">
        <f t="shared" si="20"/>
        <v>1.0018335115335575</v>
      </c>
      <c r="Q64">
        <f t="shared" si="47"/>
        <v>1.0018335115335578E-2</v>
      </c>
      <c r="R64">
        <f t="shared" ca="1" si="44"/>
        <v>1.0018305852332293E-2</v>
      </c>
      <c r="S64">
        <f t="shared" ca="1" si="43"/>
        <v>1.4678834415962627E-4</v>
      </c>
      <c r="T64">
        <f t="shared" ca="1" si="48"/>
        <v>5.0091529261661466E-2</v>
      </c>
      <c r="V64">
        <f t="shared" si="49"/>
        <v>9.9815648856643926E-3</v>
      </c>
      <c r="W64">
        <f t="shared" ca="1" si="22"/>
        <v>9.9816038433418706E-3</v>
      </c>
      <c r="Y64">
        <f t="shared" ca="1" si="23"/>
        <v>9.98160384334187E-2</v>
      </c>
      <c r="AH64">
        <v>6.625</v>
      </c>
      <c r="AI64">
        <f t="shared" si="24"/>
        <v>2.3713737056616535E-7</v>
      </c>
      <c r="AJ64">
        <f t="shared" si="25"/>
        <v>4.2169650342858258E-8</v>
      </c>
      <c r="AK64">
        <f t="shared" si="26"/>
        <v>-1.949677202233071E-7</v>
      </c>
      <c r="AM64">
        <f t="shared" si="27"/>
        <v>6.625</v>
      </c>
      <c r="AN64">
        <f t="shared" si="7"/>
        <v>2.3713737056616535E-7</v>
      </c>
      <c r="AO64">
        <f t="shared" si="28"/>
        <v>9.593582621523498E-40</v>
      </c>
      <c r="AP64">
        <f t="shared" si="29"/>
        <v>1.7782776317612653E-40</v>
      </c>
      <c r="AQ64">
        <f t="shared" si="30"/>
        <v>0.78166232461483387</v>
      </c>
      <c r="AR64">
        <f t="shared" si="31"/>
        <v>3.2962426915193313E-2</v>
      </c>
      <c r="AS64">
        <f t="shared" si="32"/>
        <v>1.390014017465722E-5</v>
      </c>
      <c r="AT64">
        <f t="shared" si="33"/>
        <v>5.8616405088201149E-29</v>
      </c>
      <c r="AU64">
        <f t="shared" si="34"/>
        <v>2.4718333069247801E-52</v>
      </c>
      <c r="AV64">
        <f t="shared" si="35"/>
        <v>1.0423634625884902E-75</v>
      </c>
      <c r="AW64">
        <f t="shared" si="36"/>
        <v>0.84762887886574456</v>
      </c>
      <c r="AX64">
        <f t="shared" si="37"/>
        <v>1.0761355654666429E-2</v>
      </c>
      <c r="AY64">
        <f t="shared" si="38"/>
        <v>1.0761550622386653E-2</v>
      </c>
      <c r="AZ64">
        <f t="shared" si="39"/>
        <v>7.174367081591102E-3</v>
      </c>
      <c r="BB64">
        <f t="shared" si="40"/>
        <v>1.0018335115335578E-2</v>
      </c>
      <c r="BC64">
        <f t="shared" si="41"/>
        <v>1.0761355654666429E-2</v>
      </c>
      <c r="BD64">
        <f t="shared" si="42"/>
        <v>-7.430205393308513E-4</v>
      </c>
    </row>
    <row r="65" spans="1:56">
      <c r="A65">
        <v>6.75</v>
      </c>
      <c r="B65">
        <f t="shared" si="8"/>
        <v>1.7782794100389206E-7</v>
      </c>
      <c r="C65">
        <f t="shared" si="9"/>
        <v>5.6234132519034978E-8</v>
      </c>
      <c r="D65">
        <f t="shared" si="10"/>
        <v>-1.2159380848485708E-7</v>
      </c>
      <c r="F65">
        <f t="shared" si="11"/>
        <v>6.75</v>
      </c>
      <c r="G65">
        <f t="shared" si="45"/>
        <v>1.7782794100389206E-7</v>
      </c>
      <c r="H65">
        <f t="shared" si="12"/>
        <v>1.7914416876990803E-38</v>
      </c>
      <c r="I65">
        <f t="shared" si="46"/>
        <v>4.2169650342857837E-34</v>
      </c>
      <c r="J65">
        <f t="shared" si="14"/>
        <v>0.99265268986953514</v>
      </c>
      <c r="K65">
        <f t="shared" si="15"/>
        <v>5.5820962907499969E-3</v>
      </c>
      <c r="L65">
        <f t="shared" si="16"/>
        <v>3.139043425480489E-26</v>
      </c>
      <c r="M65">
        <f t="shared" si="17"/>
        <v>1.7652138397147532E-49</v>
      </c>
      <c r="N65">
        <f t="shared" si="18"/>
        <v>9.9265268986954002E-73</v>
      </c>
      <c r="O65">
        <f t="shared" si="19"/>
        <v>5.5820962907500237E-96</v>
      </c>
      <c r="P65">
        <f t="shared" si="20"/>
        <v>1.0038168824510352</v>
      </c>
      <c r="Q65">
        <f t="shared" si="47"/>
        <v>1.0038168824510354E-2</v>
      </c>
      <c r="R65">
        <f t="shared" ca="1" si="44"/>
        <v>1.003815056224472E-2</v>
      </c>
      <c r="S65">
        <f t="shared" ca="1" si="43"/>
        <v>1.5875767929941775E-4</v>
      </c>
      <c r="T65">
        <f t="shared" ca="1" si="48"/>
        <v>5.01907528112236E-2</v>
      </c>
      <c r="V65">
        <f t="shared" si="49"/>
        <v>9.961731176489616E-3</v>
      </c>
      <c r="W65">
        <f t="shared" ca="1" si="22"/>
        <v>9.9617554487483068E-3</v>
      </c>
      <c r="Y65">
        <f t="shared" ca="1" si="23"/>
        <v>9.9617554487483065E-2</v>
      </c>
      <c r="AH65">
        <v>6.75</v>
      </c>
      <c r="AI65">
        <f t="shared" si="24"/>
        <v>1.7782794100389206E-7</v>
      </c>
      <c r="AJ65">
        <f t="shared" si="25"/>
        <v>5.6234132519034978E-8</v>
      </c>
      <c r="AK65">
        <f t="shared" si="26"/>
        <v>-1.2159380848485708E-7</v>
      </c>
      <c r="AM65">
        <f t="shared" si="27"/>
        <v>6.75</v>
      </c>
      <c r="AN65">
        <f t="shared" si="7"/>
        <v>1.7782794100389206E-7</v>
      </c>
      <c r="AO65">
        <f t="shared" si="28"/>
        <v>2.1945634101882656E-40</v>
      </c>
      <c r="AP65">
        <f t="shared" si="29"/>
        <v>3.1622744978938267E-41</v>
      </c>
      <c r="AQ65">
        <f t="shared" si="30"/>
        <v>0.81031124540910748</v>
      </c>
      <c r="AR65">
        <f t="shared" si="31"/>
        <v>4.5567149956000023E-2</v>
      </c>
      <c r="AS65">
        <f t="shared" si="32"/>
        <v>2.562429149140445E-5</v>
      </c>
      <c r="AT65">
        <f t="shared" si="33"/>
        <v>1.4409598034340179E-28</v>
      </c>
      <c r="AU65">
        <f t="shared" si="34"/>
        <v>8.1031124540911151E-52</v>
      </c>
      <c r="AV65">
        <f t="shared" si="35"/>
        <v>4.5567149956000248E-75</v>
      </c>
      <c r="AW65">
        <f t="shared" si="36"/>
        <v>0.90152241819558177</v>
      </c>
      <c r="AX65">
        <f t="shared" si="37"/>
        <v>1.0491887958017242E-2</v>
      </c>
      <c r="AY65">
        <f t="shared" si="38"/>
        <v>1.0492009551825728E-2</v>
      </c>
      <c r="AZ65">
        <f t="shared" si="39"/>
        <v>6.9946730345504847E-3</v>
      </c>
      <c r="BB65">
        <f t="shared" si="40"/>
        <v>1.0038168824510354E-2</v>
      </c>
      <c r="BC65">
        <f t="shared" si="41"/>
        <v>1.0491887958017242E-2</v>
      </c>
      <c r="BD65">
        <f t="shared" si="42"/>
        <v>-4.5371913350688783E-4</v>
      </c>
    </row>
    <row r="66" spans="1:56">
      <c r="A66">
        <v>6.875</v>
      </c>
      <c r="B66">
        <f t="shared" si="8"/>
        <v>1.3335214321633217E-7</v>
      </c>
      <c r="C66">
        <f t="shared" si="9"/>
        <v>7.498942093324572E-8</v>
      </c>
      <c r="D66">
        <f t="shared" si="10"/>
        <v>-5.8362722283086446E-8</v>
      </c>
      <c r="F66">
        <f t="shared" si="11"/>
        <v>6.875</v>
      </c>
      <c r="G66">
        <f t="shared" si="45"/>
        <v>1.3335214321633217E-7</v>
      </c>
      <c r="H66">
        <f t="shared" si="12"/>
        <v>4.2542112241393713E-39</v>
      </c>
      <c r="I66">
        <f t="shared" si="46"/>
        <v>5.6234132519034295E-35</v>
      </c>
      <c r="J66">
        <f t="shared" si="14"/>
        <v>0.99124486587731153</v>
      </c>
      <c r="K66">
        <f t="shared" si="15"/>
        <v>7.4332878495192416E-3</v>
      </c>
      <c r="L66">
        <f t="shared" si="16"/>
        <v>5.574179514655793E-26</v>
      </c>
      <c r="M66">
        <f t="shared" si="17"/>
        <v>4.1800449398199839E-49</v>
      </c>
      <c r="N66">
        <f t="shared" si="18"/>
        <v>3.1345914951204457E-72</v>
      </c>
      <c r="O66">
        <f t="shared" si="19"/>
        <v>2.3506120108135916E-95</v>
      </c>
      <c r="P66">
        <f t="shared" si="20"/>
        <v>1.0061114415763499</v>
      </c>
      <c r="Q66">
        <f t="shared" si="47"/>
        <v>1.0061114415763501E-2</v>
      </c>
      <c r="R66">
        <f t="shared" ca="1" si="44"/>
        <v>1.00611056435237E-2</v>
      </c>
      <c r="S66">
        <f t="shared" ca="1" si="43"/>
        <v>1.836406502318394E-4</v>
      </c>
      <c r="T66">
        <f t="shared" ca="1" si="48"/>
        <v>5.0305528217618502E-2</v>
      </c>
      <c r="V66">
        <f t="shared" si="49"/>
        <v>9.938785585236469E-3</v>
      </c>
      <c r="W66">
        <f t="shared" ca="1" si="22"/>
        <v>9.9387972220613182E-3</v>
      </c>
      <c r="Y66">
        <f t="shared" ca="1" si="23"/>
        <v>9.9387972220613172E-2</v>
      </c>
      <c r="AH66">
        <v>6.875</v>
      </c>
      <c r="AI66">
        <f t="shared" si="24"/>
        <v>1.3335214321633217E-7</v>
      </c>
      <c r="AJ66">
        <f t="shared" si="25"/>
        <v>7.498942093324572E-8</v>
      </c>
      <c r="AK66">
        <f t="shared" si="26"/>
        <v>-5.8362722283086446E-8</v>
      </c>
      <c r="AM66">
        <f t="shared" si="27"/>
        <v>6.875</v>
      </c>
      <c r="AN66">
        <f t="shared" si="7"/>
        <v>1.3335214321633217E-7</v>
      </c>
      <c r="AO66">
        <f t="shared" si="28"/>
        <v>5.0957712628635297E-41</v>
      </c>
      <c r="AP66">
        <f t="shared" si="29"/>
        <v>5.6234076284957456E-42</v>
      </c>
      <c r="AQ66">
        <f t="shared" si="30"/>
        <v>0.8275420572775265</v>
      </c>
      <c r="AR66">
        <f t="shared" si="31"/>
        <v>6.205689967314857E-2</v>
      </c>
      <c r="AS66">
        <f t="shared" si="32"/>
        <v>4.6536109714019367E-5</v>
      </c>
      <c r="AT66">
        <f t="shared" si="33"/>
        <v>3.4897159199403031E-28</v>
      </c>
      <c r="AU66">
        <f t="shared" si="34"/>
        <v>2.6169177605785217E-51</v>
      </c>
      <c r="AV66">
        <f t="shared" si="35"/>
        <v>1.9624114749570953E-74</v>
      </c>
      <c r="AW66">
        <f t="shared" si="36"/>
        <v>0.95179546495296574</v>
      </c>
      <c r="AX66">
        <f t="shared" si="37"/>
        <v>1.0240522724230323E-2</v>
      </c>
      <c r="AY66">
        <f t="shared" si="38"/>
        <v>1.0240581086952607E-2</v>
      </c>
      <c r="AZ66">
        <f t="shared" si="39"/>
        <v>6.8270540579684043E-3</v>
      </c>
      <c r="BB66">
        <f t="shared" si="40"/>
        <v>1.0061114415763501E-2</v>
      </c>
      <c r="BC66">
        <f t="shared" si="41"/>
        <v>1.0240522724230323E-2</v>
      </c>
      <c r="BD66">
        <f t="shared" si="42"/>
        <v>-1.7940830846682222E-4</v>
      </c>
    </row>
    <row r="67" spans="1:56">
      <c r="A67">
        <v>7</v>
      </c>
      <c r="B67">
        <f t="shared" si="8"/>
        <v>9.9999999999999995E-8</v>
      </c>
      <c r="C67">
        <f t="shared" si="9"/>
        <v>1.0000000000000001E-7</v>
      </c>
      <c r="D67">
        <f t="shared" si="10"/>
        <v>0</v>
      </c>
      <c r="F67">
        <f t="shared" si="11"/>
        <v>7</v>
      </c>
      <c r="G67">
        <f t="shared" si="45"/>
        <v>9.9999999999999995E-8</v>
      </c>
      <c r="H67">
        <f t="shared" si="12"/>
        <v>1.0109999999999997E-39</v>
      </c>
      <c r="I67">
        <f t="shared" si="46"/>
        <v>7.4989420933245317E-36</v>
      </c>
      <c r="J67">
        <f t="shared" si="14"/>
        <v>0.9891196834817011</v>
      </c>
      <c r="K67">
        <f t="shared" si="15"/>
        <v>9.8911968348170121E-3</v>
      </c>
      <c r="L67">
        <f t="shared" si="16"/>
        <v>9.8911968348170134E-26</v>
      </c>
      <c r="M67">
        <f t="shared" si="17"/>
        <v>9.8911968348170125E-49</v>
      </c>
      <c r="N67">
        <f t="shared" si="18"/>
        <v>9.8911968348170136E-72</v>
      </c>
      <c r="O67">
        <f t="shared" si="19"/>
        <v>9.8911968348170146E-95</v>
      </c>
      <c r="P67">
        <f t="shared" si="20"/>
        <v>1.0089020771513351</v>
      </c>
      <c r="Q67">
        <f t="shared" si="47"/>
        <v>1.0089020771513352E-2</v>
      </c>
      <c r="R67">
        <f t="shared" ca="1" si="44"/>
        <v>1.0089020771513352E-2</v>
      </c>
      <c r="S67">
        <f t="shared" ca="1" si="43"/>
        <v>2.2332102391721398E-4</v>
      </c>
      <c r="T67">
        <f t="shared" ca="1" si="48"/>
        <v>5.0445103857566759E-2</v>
      </c>
      <c r="V67">
        <f t="shared" si="49"/>
        <v>9.9108792294866181E-3</v>
      </c>
      <c r="W67">
        <f t="shared" ca="1" si="22"/>
        <v>9.9108792294866181E-3</v>
      </c>
      <c r="Y67">
        <f t="shared" ca="1" si="23"/>
        <v>9.9108792294866174E-2</v>
      </c>
      <c r="AH67">
        <v>7</v>
      </c>
      <c r="AI67">
        <f t="shared" si="24"/>
        <v>9.9999999999999995E-8</v>
      </c>
      <c r="AJ67">
        <f t="shared" si="25"/>
        <v>1.0000000000000001E-7</v>
      </c>
      <c r="AK67">
        <f t="shared" si="26"/>
        <v>0</v>
      </c>
      <c r="AM67">
        <f t="shared" si="27"/>
        <v>7</v>
      </c>
      <c r="AN67">
        <f t="shared" si="7"/>
        <v>9.9999999999999995E-8</v>
      </c>
      <c r="AO67">
        <f t="shared" si="28"/>
        <v>1.2000999999999997E-41</v>
      </c>
      <c r="AP67">
        <f t="shared" si="29"/>
        <v>9.9999900000098957E-43</v>
      </c>
      <c r="AQ67">
        <f t="shared" si="30"/>
        <v>0.83326389467544359</v>
      </c>
      <c r="AR67">
        <f t="shared" si="31"/>
        <v>8.3326389467544351E-2</v>
      </c>
      <c r="AS67">
        <f t="shared" si="32"/>
        <v>8.3326389467544378E-5</v>
      </c>
      <c r="AT67">
        <f t="shared" si="33"/>
        <v>8.332638946754437E-28</v>
      </c>
      <c r="AU67">
        <f t="shared" si="34"/>
        <v>8.3326389467544365E-51</v>
      </c>
      <c r="AV67">
        <f t="shared" si="35"/>
        <v>8.3326389467544384E-74</v>
      </c>
      <c r="AW67">
        <f t="shared" si="36"/>
        <v>1.0001666527789348</v>
      </c>
      <c r="AX67">
        <f t="shared" si="37"/>
        <v>9.9986667851004775E-3</v>
      </c>
      <c r="AY67">
        <f t="shared" si="38"/>
        <v>9.9986667851004775E-3</v>
      </c>
      <c r="AZ67">
        <f t="shared" si="39"/>
        <v>6.6657778567336514E-3</v>
      </c>
      <c r="BB67">
        <f t="shared" si="40"/>
        <v>1.0089020771513352E-2</v>
      </c>
      <c r="BC67">
        <f t="shared" si="41"/>
        <v>9.9986667851004775E-3</v>
      </c>
      <c r="BD67">
        <f t="shared" si="42"/>
        <v>9.0353986412874607E-5</v>
      </c>
    </row>
    <row r="68" spans="1:56">
      <c r="A68">
        <v>7.125</v>
      </c>
      <c r="B68">
        <f t="shared" si="8"/>
        <v>7.4989420933245362E-8</v>
      </c>
      <c r="C68">
        <f t="shared" si="9"/>
        <v>1.333521432163328E-7</v>
      </c>
      <c r="D68">
        <f t="shared" si="10"/>
        <v>5.8362722283087439E-8</v>
      </c>
      <c r="F68">
        <f t="shared" si="11"/>
        <v>7.125</v>
      </c>
      <c r="G68">
        <f t="shared" si="45"/>
        <v>7.4989420933245362E-8</v>
      </c>
      <c r="H68">
        <f t="shared" si="12"/>
        <v>2.404774761673343E-40</v>
      </c>
      <c r="I68">
        <f t="shared" si="46"/>
        <v>9.9999999999998056E-37</v>
      </c>
      <c r="J68">
        <f t="shared" si="14"/>
        <v>0.98611052621473771</v>
      </c>
      <c r="K68">
        <f t="shared" si="15"/>
        <v>1.31499952118921E-2</v>
      </c>
      <c r="L68">
        <f t="shared" si="16"/>
        <v>1.7535800447903256E-25</v>
      </c>
      <c r="M68">
        <f t="shared" si="17"/>
        <v>2.3384365727418277E-48</v>
      </c>
      <c r="N68">
        <f t="shared" si="18"/>
        <v>3.1183552875057856E-71</v>
      </c>
      <c r="O68">
        <f t="shared" si="19"/>
        <v>4.158393608988802E-94</v>
      </c>
      <c r="P68">
        <f t="shared" si="20"/>
        <v>1.012410516638522</v>
      </c>
      <c r="Q68">
        <f t="shared" si="47"/>
        <v>1.0124105166385221E-2</v>
      </c>
      <c r="R68">
        <f t="shared" ca="1" si="44"/>
        <v>1.0124113957011705E-2</v>
      </c>
      <c r="S68">
        <f t="shared" ca="1" si="43"/>
        <v>2.8074548398682175E-4</v>
      </c>
      <c r="T68">
        <f t="shared" ca="1" si="48"/>
        <v>5.0620569785058522E-2</v>
      </c>
      <c r="V68">
        <f t="shared" si="49"/>
        <v>9.8757948346147473E-3</v>
      </c>
      <c r="W68">
        <f t="shared" ca="1" si="22"/>
        <v>9.8757832345665771E-3</v>
      </c>
      <c r="Y68">
        <f t="shared" ca="1" si="23"/>
        <v>9.8757832345665764E-2</v>
      </c>
      <c r="AH68">
        <v>7.125</v>
      </c>
      <c r="AI68">
        <f t="shared" si="24"/>
        <v>7.4989420933245362E-8</v>
      </c>
      <c r="AJ68">
        <f t="shared" si="25"/>
        <v>1.333521432163328E-7</v>
      </c>
      <c r="AK68">
        <f t="shared" si="26"/>
        <v>5.8362722283087439E-8</v>
      </c>
      <c r="AM68">
        <f t="shared" si="27"/>
        <v>7.125</v>
      </c>
      <c r="AN68">
        <f t="shared" si="7"/>
        <v>7.4989420933245362E-8</v>
      </c>
      <c r="AO68">
        <f t="shared" si="28"/>
        <v>2.8658511091857724E-42</v>
      </c>
      <c r="AP68">
        <f t="shared" si="29"/>
        <v>1.7782776317612422E-43</v>
      </c>
      <c r="AQ68">
        <f t="shared" si="30"/>
        <v>0.82745879507165332</v>
      </c>
      <c r="AR68">
        <f t="shared" si="31"/>
        <v>0.11034340374600927</v>
      </c>
      <c r="AS68">
        <f t="shared" si="32"/>
        <v>1.4714529379315463E-4</v>
      </c>
      <c r="AT68">
        <f t="shared" si="33"/>
        <v>1.9622140291514118E-27</v>
      </c>
      <c r="AU68">
        <f t="shared" si="34"/>
        <v>2.6166544623649642E-50</v>
      </c>
      <c r="AV68">
        <f t="shared" si="35"/>
        <v>3.4893648061294905E-73</v>
      </c>
      <c r="AW68">
        <f t="shared" si="36"/>
        <v>1.0485870384450513</v>
      </c>
      <c r="AX68">
        <f t="shared" si="37"/>
        <v>9.7565648567698952E-3</v>
      </c>
      <c r="AY68">
        <f t="shared" si="38"/>
        <v>9.7565064940476117E-3</v>
      </c>
      <c r="AZ68">
        <f t="shared" si="39"/>
        <v>6.5043376626984081E-3</v>
      </c>
      <c r="BB68">
        <f t="shared" si="40"/>
        <v>1.0124105166385221E-2</v>
      </c>
      <c r="BC68">
        <f t="shared" si="41"/>
        <v>9.7565648567698952E-3</v>
      </c>
      <c r="BD68">
        <f t="shared" si="42"/>
        <v>3.6754030961532597E-4</v>
      </c>
    </row>
    <row r="69" spans="1:56">
      <c r="A69">
        <v>7.25</v>
      </c>
      <c r="B69">
        <f t="shared" si="8"/>
        <v>5.6234132519034806E-8</v>
      </c>
      <c r="C69">
        <f t="shared" si="9"/>
        <v>1.7782794100389261E-7</v>
      </c>
      <c r="D69">
        <f t="shared" si="10"/>
        <v>1.2159380848485782E-7</v>
      </c>
      <c r="F69">
        <f t="shared" si="11"/>
        <v>7.25</v>
      </c>
      <c r="G69">
        <f t="shared" si="45"/>
        <v>5.6234132519034806E-8</v>
      </c>
      <c r="H69">
        <f t="shared" si="12"/>
        <v>5.726575529563607E-41</v>
      </c>
      <c r="I69">
        <f t="shared" si="46"/>
        <v>1.3335214321633089E-37</v>
      </c>
      <c r="J69">
        <f t="shared" si="14"/>
        <v>0.98198534584454722</v>
      </c>
      <c r="K69">
        <f t="shared" si="15"/>
        <v>1.7462443214753123E-2</v>
      </c>
      <c r="L69">
        <f t="shared" si="16"/>
        <v>3.105310321776943E-25</v>
      </c>
      <c r="M69">
        <f t="shared" si="17"/>
        <v>5.5221094069972892E-48</v>
      </c>
      <c r="N69">
        <f t="shared" si="18"/>
        <v>9.8198534584455427E-71</v>
      </c>
      <c r="O69">
        <f t="shared" si="19"/>
        <v>1.7462443214753247E-93</v>
      </c>
      <c r="P69">
        <f t="shared" si="20"/>
        <v>1.0169102322740535</v>
      </c>
      <c r="Q69">
        <f t="shared" si="47"/>
        <v>1.0169102322740537E-2</v>
      </c>
      <c r="R69">
        <f t="shared" ca="1" si="44"/>
        <v>1.0169120664631938E-2</v>
      </c>
      <c r="S69">
        <f t="shared" ca="1" si="43"/>
        <v>3.6005366096186764E-4</v>
      </c>
      <c r="T69">
        <f t="shared" ca="1" si="48"/>
        <v>5.084560332315969E-2</v>
      </c>
      <c r="V69">
        <f t="shared" si="49"/>
        <v>9.8307976782594335E-3</v>
      </c>
      <c r="W69">
        <f t="shared" ca="1" si="22"/>
        <v>9.8307735652666036E-3</v>
      </c>
      <c r="Y69">
        <f t="shared" ca="1" si="23"/>
        <v>9.8307735652666026E-2</v>
      </c>
      <c r="AH69">
        <v>7.25</v>
      </c>
      <c r="AI69">
        <f t="shared" si="24"/>
        <v>5.6234132519034806E-8</v>
      </c>
      <c r="AJ69">
        <f t="shared" si="25"/>
        <v>1.7782794100389261E-7</v>
      </c>
      <c r="AK69">
        <f t="shared" si="26"/>
        <v>1.2159380848485782E-7</v>
      </c>
      <c r="AM69">
        <f t="shared" si="27"/>
        <v>7.25</v>
      </c>
      <c r="AN69">
        <f t="shared" si="7"/>
        <v>5.6234132519034806E-8</v>
      </c>
      <c r="AO69">
        <f t="shared" si="28"/>
        <v>6.9414192973303063E-43</v>
      </c>
      <c r="AP69">
        <f t="shared" si="29"/>
        <v>3.1622744978938163E-44</v>
      </c>
      <c r="AQ69">
        <f t="shared" si="30"/>
        <v>0.81012441563157322</v>
      </c>
      <c r="AR69">
        <f t="shared" si="31"/>
        <v>0.14406275678874439</v>
      </c>
      <c r="AS69">
        <f t="shared" si="32"/>
        <v>2.5618383415086963E-4</v>
      </c>
      <c r="AT69">
        <f t="shared" si="33"/>
        <v>4.5556643745531849E-27</v>
      </c>
      <c r="AU69">
        <f t="shared" si="34"/>
        <v>8.1012441563157903E-50</v>
      </c>
      <c r="AV69">
        <f t="shared" si="35"/>
        <v>1.440627567887454E-72</v>
      </c>
      <c r="AW69">
        <f t="shared" si="36"/>
        <v>1.0990184807115144</v>
      </c>
      <c r="AX69">
        <f t="shared" si="37"/>
        <v>9.5044076454375796E-3</v>
      </c>
      <c r="AY69">
        <f t="shared" si="38"/>
        <v>9.504286051629094E-3</v>
      </c>
      <c r="AZ69">
        <f t="shared" si="39"/>
        <v>6.3361907010860627E-3</v>
      </c>
      <c r="BB69">
        <f t="shared" si="40"/>
        <v>1.0169102322740537E-2</v>
      </c>
      <c r="BC69">
        <f t="shared" si="41"/>
        <v>9.5044076454375796E-3</v>
      </c>
      <c r="BD69">
        <f t="shared" si="42"/>
        <v>6.6469467730295717E-4</v>
      </c>
    </row>
    <row r="70" spans="1:56">
      <c r="A70">
        <v>7.375</v>
      </c>
      <c r="B70">
        <f t="shared" si="8"/>
        <v>4.2169650342858199E-8</v>
      </c>
      <c r="C70">
        <f t="shared" si="9"/>
        <v>2.3713737056616567E-7</v>
      </c>
      <c r="D70">
        <f t="shared" si="10"/>
        <v>1.9496772022330747E-7</v>
      </c>
      <c r="F70">
        <f t="shared" si="11"/>
        <v>7.375</v>
      </c>
      <c r="G70">
        <f t="shared" si="45"/>
        <v>4.2169650342858199E-8</v>
      </c>
      <c r="H70">
        <f t="shared" si="12"/>
        <v>1.3657065500901943E-41</v>
      </c>
      <c r="I70">
        <f t="shared" si="46"/>
        <v>1.7782794100389111E-38</v>
      </c>
      <c r="J70">
        <f t="shared" si="14"/>
        <v>0.97643335757249716</v>
      </c>
      <c r="K70">
        <f t="shared" si="15"/>
        <v>2.315488389478346E-2</v>
      </c>
      <c r="L70">
        <f t="shared" si="16"/>
        <v>5.4908882825738062E-25</v>
      </c>
      <c r="M70">
        <f t="shared" si="17"/>
        <v>1.3020948094021219E-47</v>
      </c>
      <c r="N70">
        <f t="shared" si="18"/>
        <v>3.087753393294717E-70</v>
      </c>
      <c r="O70">
        <f t="shared" si="19"/>
        <v>7.3222172064266489E-93</v>
      </c>
      <c r="P70">
        <f t="shared" si="20"/>
        <v>1.022743125362064</v>
      </c>
      <c r="Q70">
        <f t="shared" si="47"/>
        <v>1.0227431253620642E-2</v>
      </c>
      <c r="R70">
        <f t="shared" ca="1" si="44"/>
        <v>1.0227460720516167E-2</v>
      </c>
      <c r="S70">
        <f t="shared" ca="1" si="43"/>
        <v>4.6672044707382621E-4</v>
      </c>
      <c r="T70">
        <f t="shared" ca="1" si="48"/>
        <v>5.1137303602580828E-2</v>
      </c>
      <c r="V70">
        <f t="shared" si="49"/>
        <v>9.772468747379328E-3</v>
      </c>
      <c r="W70">
        <f t="shared" ca="1" si="22"/>
        <v>9.7724301975229393E-3</v>
      </c>
      <c r="Y70">
        <f t="shared" ca="1" si="23"/>
        <v>9.7724301975229383E-2</v>
      </c>
      <c r="AH70">
        <v>7.375</v>
      </c>
      <c r="AI70">
        <f t="shared" si="24"/>
        <v>4.2169650342858199E-8</v>
      </c>
      <c r="AJ70">
        <f t="shared" si="25"/>
        <v>2.3713737056616567E-7</v>
      </c>
      <c r="AK70">
        <f t="shared" si="26"/>
        <v>1.9496772022330747E-7</v>
      </c>
      <c r="AM70">
        <f t="shared" si="27"/>
        <v>7.375</v>
      </c>
      <c r="AN70">
        <f t="shared" si="7"/>
        <v>4.2169650342858199E-8</v>
      </c>
      <c r="AO70">
        <f t="shared" si="28"/>
        <v>1.7067332249085245E-43</v>
      </c>
      <c r="AP70">
        <f t="shared" si="29"/>
        <v>5.6234076284957867E-45</v>
      </c>
      <c r="AQ70">
        <f t="shared" si="30"/>
        <v>0.78132974310310999</v>
      </c>
      <c r="AR70">
        <f t="shared" si="31"/>
        <v>0.18528248082460924</v>
      </c>
      <c r="AS70">
        <f t="shared" si="32"/>
        <v>4.3937400314723846E-4</v>
      </c>
      <c r="AT70">
        <f t="shared" si="33"/>
        <v>1.0419199580146632E-26</v>
      </c>
      <c r="AU70">
        <f t="shared" si="34"/>
        <v>2.4707815918400697E-49</v>
      </c>
      <c r="AV70">
        <f t="shared" si="35"/>
        <v>5.8591464993223925E-72</v>
      </c>
      <c r="AW70">
        <f t="shared" si="36"/>
        <v>1.1532128267617701</v>
      </c>
      <c r="AX70">
        <f t="shared" si="37"/>
        <v>9.2334359151862999E-3</v>
      </c>
      <c r="AY70">
        <f t="shared" si="38"/>
        <v>9.2332409474660763E-3</v>
      </c>
      <c r="AZ70">
        <f t="shared" si="39"/>
        <v>6.1554939649773842E-3</v>
      </c>
      <c r="BB70">
        <f t="shared" si="40"/>
        <v>1.0227431253620642E-2</v>
      </c>
      <c r="BC70">
        <f t="shared" si="41"/>
        <v>9.2334359151862999E-3</v>
      </c>
      <c r="BD70">
        <f t="shared" si="42"/>
        <v>9.939953384343423E-4</v>
      </c>
    </row>
    <row r="71" spans="1:56">
      <c r="A71">
        <v>7.5</v>
      </c>
      <c r="B71">
        <f t="shared" si="8"/>
        <v>3.1622776601683699E-8</v>
      </c>
      <c r="C71">
        <f t="shared" si="9"/>
        <v>3.1622776601683887E-7</v>
      </c>
      <c r="D71">
        <f t="shared" si="10"/>
        <v>2.8460498941515519E-7</v>
      </c>
      <c r="F71">
        <f t="shared" si="11"/>
        <v>7.5</v>
      </c>
      <c r="G71">
        <f t="shared" si="45"/>
        <v>3.1622776601683699E-8</v>
      </c>
      <c r="H71">
        <f t="shared" si="12"/>
        <v>3.2632776601683314E-42</v>
      </c>
      <c r="I71">
        <f t="shared" si="46"/>
        <v>2.3713737056616083E-39</v>
      </c>
      <c r="J71">
        <f t="shared" si="14"/>
        <v>0.96904952305076331</v>
      </c>
      <c r="K71">
        <f t="shared" si="15"/>
        <v>3.0644036583402604E-2</v>
      </c>
      <c r="L71">
        <f t="shared" si="16"/>
        <v>9.6904952305076917E-25</v>
      </c>
      <c r="M71">
        <f t="shared" si="17"/>
        <v>3.0644036583402788E-47</v>
      </c>
      <c r="N71">
        <f t="shared" si="18"/>
        <v>9.6904952305077465E-70</v>
      </c>
      <c r="O71">
        <f t="shared" si="19"/>
        <v>3.0644036583402969E-92</v>
      </c>
      <c r="P71">
        <f t="shared" si="20"/>
        <v>1.0303375962175685</v>
      </c>
      <c r="Q71">
        <f t="shared" si="47"/>
        <v>1.0303375962175686E-2</v>
      </c>
      <c r="R71">
        <f t="shared" ca="1" si="44"/>
        <v>1.0303419084697025E-2</v>
      </c>
      <c r="S71">
        <f t="shared" ca="1" si="43"/>
        <v>6.0766691344686652E-4</v>
      </c>
      <c r="T71">
        <f t="shared" ca="1" si="48"/>
        <v>5.1517095423485121E-2</v>
      </c>
      <c r="V71">
        <f t="shared" si="49"/>
        <v>9.6965240388242838E-3</v>
      </c>
      <c r="W71">
        <f t="shared" ca="1" si="22"/>
        <v>9.6964679816936693E-3</v>
      </c>
      <c r="Y71">
        <f t="shared" ca="1" si="23"/>
        <v>9.6964679816936683E-2</v>
      </c>
      <c r="AH71">
        <v>7.5</v>
      </c>
      <c r="AI71">
        <f t="shared" si="24"/>
        <v>3.1622776601683699E-8</v>
      </c>
      <c r="AJ71">
        <f t="shared" si="25"/>
        <v>3.1622776601683887E-7</v>
      </c>
      <c r="AK71">
        <f t="shared" si="26"/>
        <v>2.8460498941515519E-7</v>
      </c>
      <c r="AM71">
        <f t="shared" si="27"/>
        <v>7.5</v>
      </c>
      <c r="AN71">
        <f t="shared" si="7"/>
        <v>3.1622776601683699E-8</v>
      </c>
      <c r="AO71">
        <f t="shared" si="28"/>
        <v>4.2654399378284868E-44</v>
      </c>
      <c r="AP71">
        <f t="shared" si="29"/>
        <v>9.9999900000097202E-46</v>
      </c>
      <c r="AQ71">
        <f t="shared" si="30"/>
        <v>0.74137198184959818</v>
      </c>
      <c r="AR71">
        <f t="shared" si="31"/>
        <v>0.23444240560777482</v>
      </c>
      <c r="AS71">
        <f t="shared" si="32"/>
        <v>7.413719818496026E-4</v>
      </c>
      <c r="AT71">
        <f t="shared" si="33"/>
        <v>2.344424056077762E-26</v>
      </c>
      <c r="AU71">
        <f t="shared" si="34"/>
        <v>7.4137198184960684E-49</v>
      </c>
      <c r="AV71">
        <f t="shared" si="35"/>
        <v>2.3444240560777762E-71</v>
      </c>
      <c r="AW71">
        <f t="shared" si="36"/>
        <v>1.2124809090106967</v>
      </c>
      <c r="AX71">
        <f t="shared" si="37"/>
        <v>8.937095503941667E-3</v>
      </c>
      <c r="AY71">
        <f t="shared" si="38"/>
        <v>8.9368108989522511E-3</v>
      </c>
      <c r="AZ71">
        <f t="shared" si="39"/>
        <v>5.9578739326348338E-3</v>
      </c>
      <c r="BB71">
        <f t="shared" si="40"/>
        <v>1.0303375962175686E-2</v>
      </c>
      <c r="BC71">
        <f t="shared" si="41"/>
        <v>8.937095503941667E-3</v>
      </c>
      <c r="BD71">
        <f t="shared" si="42"/>
        <v>1.3662804582340194E-3</v>
      </c>
    </row>
    <row r="72" spans="1:56">
      <c r="A72">
        <v>7.625</v>
      </c>
      <c r="B72">
        <f t="shared" si="8"/>
        <v>2.3713737056616511E-8</v>
      </c>
      <c r="C72">
        <f t="shared" si="9"/>
        <v>4.2169650342858299E-7</v>
      </c>
      <c r="D72">
        <f t="shared" si="10"/>
        <v>3.9798276637196647E-7</v>
      </c>
      <c r="F72">
        <f t="shared" si="11"/>
        <v>7.625</v>
      </c>
      <c r="G72">
        <f t="shared" si="45"/>
        <v>2.3713737056616511E-8</v>
      </c>
      <c r="H72">
        <f t="shared" si="12"/>
        <v>7.8169481387513702E-43</v>
      </c>
      <c r="I72">
        <f t="shared" si="46"/>
        <v>3.1622776601683452E-40</v>
      </c>
      <c r="J72">
        <f t="shared" si="14"/>
        <v>0.95931838873915432</v>
      </c>
      <c r="K72">
        <f t="shared" si="15"/>
        <v>4.045412102060434E-2</v>
      </c>
      <c r="L72">
        <f t="shared" si="16"/>
        <v>1.7059361383665589E-24</v>
      </c>
      <c r="M72">
        <f t="shared" si="17"/>
        <v>7.193873046216372E-47</v>
      </c>
      <c r="N72">
        <f t="shared" si="18"/>
        <v>3.0336311096985725E-69</v>
      </c>
      <c r="O72">
        <f t="shared" si="19"/>
        <v>1.2792716316520599E-91</v>
      </c>
      <c r="P72">
        <f t="shared" si="20"/>
        <v>1.0402266307803629</v>
      </c>
      <c r="Q72">
        <f t="shared" si="47"/>
        <v>1.0402266307803632E-2</v>
      </c>
      <c r="R72">
        <f t="shared" ca="1" si="44"/>
        <v>1.0402326805814264E-2</v>
      </c>
      <c r="S72">
        <f t="shared" ca="1" si="43"/>
        <v>7.9126176893791478E-4</v>
      </c>
      <c r="T72">
        <f t="shared" ca="1" si="48"/>
        <v>5.2011634029071316E-2</v>
      </c>
      <c r="V72">
        <f t="shared" si="49"/>
        <v>9.5976336931963384E-3</v>
      </c>
      <c r="W72">
        <f t="shared" ca="1" si="22"/>
        <v>9.5975556983020297E-3</v>
      </c>
      <c r="Y72">
        <f t="shared" ca="1" si="23"/>
        <v>9.5975556983020294E-2</v>
      </c>
      <c r="AH72">
        <v>7.625</v>
      </c>
      <c r="AI72">
        <f t="shared" si="24"/>
        <v>2.3713737056616511E-8</v>
      </c>
      <c r="AJ72">
        <f t="shared" si="25"/>
        <v>4.2169650342858299E-7</v>
      </c>
      <c r="AK72">
        <f t="shared" si="26"/>
        <v>3.9798276637196647E-7</v>
      </c>
      <c r="AM72">
        <f t="shared" si="27"/>
        <v>7.625</v>
      </c>
      <c r="AN72">
        <f t="shared" si="7"/>
        <v>2.3713737056616511E-8</v>
      </c>
      <c r="AO72">
        <f t="shared" si="28"/>
        <v>1.0852382908818375E-44</v>
      </c>
      <c r="AP72">
        <f t="shared" si="29"/>
        <v>1.778277631761255E-46</v>
      </c>
      <c r="AQ72">
        <f t="shared" si="30"/>
        <v>0.69099497836839519</v>
      </c>
      <c r="AR72">
        <f t="shared" si="31"/>
        <v>0.29139016626466158</v>
      </c>
      <c r="AS72">
        <f t="shared" si="32"/>
        <v>1.2287821424728119E-3</v>
      </c>
      <c r="AT72">
        <f t="shared" si="33"/>
        <v>5.1817313295626769E-26</v>
      </c>
      <c r="AU72">
        <f t="shared" si="34"/>
        <v>2.1851179833829232E-48</v>
      </c>
      <c r="AV72">
        <f t="shared" si="35"/>
        <v>9.2145661317149515E-71</v>
      </c>
      <c r="AW72">
        <f t="shared" si="36"/>
        <v>1.2774616573251367</v>
      </c>
      <c r="AX72">
        <f t="shared" si="37"/>
        <v>8.6121917623694678E-3</v>
      </c>
      <c r="AY72">
        <f t="shared" si="38"/>
        <v>8.6117937796030952E-3</v>
      </c>
      <c r="AZ72">
        <f t="shared" si="39"/>
        <v>5.7411958530687304E-3</v>
      </c>
      <c r="BB72">
        <f t="shared" si="40"/>
        <v>1.0402266307803632E-2</v>
      </c>
      <c r="BC72">
        <f t="shared" si="41"/>
        <v>8.6121917623694678E-3</v>
      </c>
      <c r="BD72">
        <f t="shared" si="42"/>
        <v>1.790074545434164E-3</v>
      </c>
    </row>
    <row r="73" spans="1:56">
      <c r="A73">
        <v>7.75</v>
      </c>
      <c r="B73">
        <f t="shared" si="8"/>
        <v>1.7782794100389218E-8</v>
      </c>
      <c r="C73">
        <f t="shared" si="9"/>
        <v>5.6234132519034935E-7</v>
      </c>
      <c r="D73">
        <f t="shared" si="10"/>
        <v>5.4455853108996016E-7</v>
      </c>
      <c r="F73">
        <f t="shared" si="11"/>
        <v>7.75</v>
      </c>
      <c r="G73">
        <f t="shared" si="45"/>
        <v>1.7782794100389218E-8</v>
      </c>
      <c r="H73">
        <f t="shared" si="12"/>
        <v>1.8785956378049349E-43</v>
      </c>
      <c r="I73">
        <f t="shared" si="46"/>
        <v>4.2169650342857959E-41</v>
      </c>
      <c r="J73">
        <f t="shared" si="14"/>
        <v>0.94660041482730561</v>
      </c>
      <c r="K73">
        <f t="shared" si="15"/>
        <v>5.3231253169972161E-2</v>
      </c>
      <c r="L73">
        <f t="shared" si="16"/>
        <v>2.9934133449145118E-24</v>
      </c>
      <c r="M73">
        <f t="shared" si="17"/>
        <v>1.683320027221703E-46</v>
      </c>
      <c r="N73">
        <f t="shared" si="18"/>
        <v>9.4660041482730736E-69</v>
      </c>
      <c r="O73">
        <f t="shared" si="19"/>
        <v>5.3231253169972256E-91</v>
      </c>
      <c r="P73">
        <f t="shared" si="20"/>
        <v>1.05306292116725</v>
      </c>
      <c r="Q73">
        <f t="shared" si="47"/>
        <v>1.0530629211672502E-2</v>
      </c>
      <c r="R73">
        <f t="shared" ca="1" si="44"/>
        <v>1.0530712340471829E-2</v>
      </c>
      <c r="S73">
        <f t="shared" ca="1" si="43"/>
        <v>1.0270842772605177E-3</v>
      </c>
      <c r="T73">
        <f t="shared" ca="1" si="48"/>
        <v>5.2653561702359145E-2</v>
      </c>
      <c r="V73">
        <f t="shared" si="49"/>
        <v>9.4692707893274681E-3</v>
      </c>
      <c r="W73">
        <f t="shared" ca="1" si="22"/>
        <v>9.4691647683297908E-3</v>
      </c>
      <c r="Y73">
        <f t="shared" ca="1" si="23"/>
        <v>9.4691647683297908E-2</v>
      </c>
      <c r="AH73">
        <v>7.75</v>
      </c>
      <c r="AI73">
        <f t="shared" si="24"/>
        <v>1.7782794100389218E-8</v>
      </c>
      <c r="AJ73">
        <f t="shared" si="25"/>
        <v>5.6234132519034935E-7</v>
      </c>
      <c r="AK73">
        <f t="shared" si="26"/>
        <v>5.4455853108996016E-7</v>
      </c>
      <c r="AM73">
        <f t="shared" si="27"/>
        <v>7.75</v>
      </c>
      <c r="AN73">
        <f t="shared" si="7"/>
        <v>1.7782794100389218E-8</v>
      </c>
      <c r="AO73">
        <f t="shared" si="28"/>
        <v>2.8155255998925029E-45</v>
      </c>
      <c r="AP73">
        <f t="shared" si="29"/>
        <v>3.1622744978938396E-47</v>
      </c>
      <c r="AQ73">
        <f t="shared" si="30"/>
        <v>0.63159767046934789</v>
      </c>
      <c r="AR73">
        <f t="shared" si="31"/>
        <v>0.35517347099887064</v>
      </c>
      <c r="AS73">
        <f t="shared" si="32"/>
        <v>1.9972872035396104E-3</v>
      </c>
      <c r="AT73">
        <f t="shared" si="33"/>
        <v>1.1231571328241916E-25</v>
      </c>
      <c r="AU73">
        <f t="shared" si="34"/>
        <v>6.3159767046934906E-48</v>
      </c>
      <c r="AV73">
        <f t="shared" si="35"/>
        <v>3.5517347099887141E-70</v>
      </c>
      <c r="AW73">
        <f t="shared" si="36"/>
        <v>1.3479364740777082</v>
      </c>
      <c r="AX73">
        <f t="shared" si="37"/>
        <v>8.2598176786066093E-3</v>
      </c>
      <c r="AY73">
        <f t="shared" si="38"/>
        <v>8.25927312007552E-3</v>
      </c>
      <c r="AZ73">
        <f t="shared" si="39"/>
        <v>5.5061820800503466E-3</v>
      </c>
      <c r="BB73">
        <f t="shared" si="40"/>
        <v>1.0530629211672502E-2</v>
      </c>
      <c r="BC73">
        <f t="shared" si="41"/>
        <v>8.2598176786066093E-3</v>
      </c>
      <c r="BD73">
        <f t="shared" si="42"/>
        <v>2.2708115330658928E-3</v>
      </c>
    </row>
    <row r="74" spans="1:56">
      <c r="A74">
        <v>7.875</v>
      </c>
      <c r="B74">
        <f t="shared" si="8"/>
        <v>1.33352143216332E-8</v>
      </c>
      <c r="C74">
        <f t="shared" si="9"/>
        <v>7.4989420933245807E-7</v>
      </c>
      <c r="D74">
        <f t="shared" si="10"/>
        <v>7.3655899501082485E-7</v>
      </c>
      <c r="F74">
        <f t="shared" si="11"/>
        <v>7.875</v>
      </c>
      <c r="G74">
        <f t="shared" si="45"/>
        <v>1.33352143216332E-8</v>
      </c>
      <c r="H74">
        <f t="shared" si="12"/>
        <v>4.5337551416277851E-44</v>
      </c>
      <c r="I74">
        <f t="shared" si="46"/>
        <v>5.6234132519033908E-42</v>
      </c>
      <c r="J74">
        <f t="shared" si="14"/>
        <v>0.9301263307245381</v>
      </c>
      <c r="K74">
        <f t="shared" si="15"/>
        <v>6.9749634935797777E-2</v>
      </c>
      <c r="L74">
        <f t="shared" si="16"/>
        <v>5.230484734140767E-24</v>
      </c>
      <c r="M74">
        <f t="shared" si="17"/>
        <v>3.9223102141339821E-46</v>
      </c>
      <c r="N74">
        <f t="shared" si="18"/>
        <v>2.9413177167846264E-68</v>
      </c>
      <c r="O74">
        <f t="shared" si="19"/>
        <v>2.2056771236237585E-90</v>
      </c>
      <c r="P74">
        <f t="shared" si="20"/>
        <v>1.0696256005961335</v>
      </c>
      <c r="Q74">
        <f t="shared" si="47"/>
        <v>1.0696256005961337E-2</v>
      </c>
      <c r="R74">
        <f t="shared" ca="1" si="44"/>
        <v>1.0696369054395043E-2</v>
      </c>
      <c r="S74">
        <f t="shared" ca="1" si="43"/>
        <v>1.3252537113857127E-3</v>
      </c>
      <c r="T74">
        <f t="shared" ca="1" si="48"/>
        <v>5.3481845271975213E-2</v>
      </c>
      <c r="V74">
        <f t="shared" si="49"/>
        <v>9.3036439950386317E-3</v>
      </c>
      <c r="W74">
        <f t="shared" ca="1" si="22"/>
        <v>9.3035018133596735E-3</v>
      </c>
      <c r="Y74">
        <f t="shared" ca="1" si="23"/>
        <v>9.3035018133596728E-2</v>
      </c>
      <c r="AH74">
        <v>7.875</v>
      </c>
      <c r="AI74">
        <f t="shared" si="24"/>
        <v>1.33352143216332E-8</v>
      </c>
      <c r="AJ74">
        <f t="shared" si="25"/>
        <v>7.4989420933245807E-7</v>
      </c>
      <c r="AK74">
        <f t="shared" si="26"/>
        <v>7.3655899501082485E-7</v>
      </c>
      <c r="AM74">
        <f t="shared" si="27"/>
        <v>7.875</v>
      </c>
      <c r="AN74">
        <f t="shared" si="7"/>
        <v>1.33352143216332E-8</v>
      </c>
      <c r="AO74">
        <f t="shared" si="28"/>
        <v>7.4591905640297509E-46</v>
      </c>
      <c r="AP74">
        <f t="shared" si="29"/>
        <v>5.6234076284957061E-48</v>
      </c>
      <c r="AQ74">
        <f t="shared" si="30"/>
        <v>0.56533815540537524</v>
      </c>
      <c r="AR74">
        <f t="shared" si="31"/>
        <v>0.42394380905318413</v>
      </c>
      <c r="AS74">
        <f t="shared" si="32"/>
        <v>3.1791300749132818E-3</v>
      </c>
      <c r="AT74">
        <f t="shared" si="33"/>
        <v>2.3840112338921329E-25</v>
      </c>
      <c r="AU74">
        <f t="shared" si="34"/>
        <v>1.7877562192792383E-47</v>
      </c>
      <c r="AV74">
        <f t="shared" si="35"/>
        <v>1.340628036535589E-69</v>
      </c>
      <c r="AW74">
        <f t="shared" si="36"/>
        <v>1.4227631637364835</v>
      </c>
      <c r="AX74">
        <f t="shared" si="37"/>
        <v>7.8856842303127329E-3</v>
      </c>
      <c r="AY74">
        <f t="shared" si="38"/>
        <v>7.8849476713177217E-3</v>
      </c>
      <c r="AZ74">
        <f t="shared" si="39"/>
        <v>5.2566317808784811E-3</v>
      </c>
      <c r="BB74">
        <f t="shared" si="40"/>
        <v>1.0696256005961337E-2</v>
      </c>
      <c r="BC74">
        <f t="shared" si="41"/>
        <v>7.8856842303127329E-3</v>
      </c>
      <c r="BD74">
        <f t="shared" si="42"/>
        <v>2.8105717756486039E-3</v>
      </c>
    </row>
    <row r="75" spans="1:56">
      <c r="A75">
        <v>8</v>
      </c>
      <c r="B75">
        <f t="shared" si="8"/>
        <v>1E-8</v>
      </c>
      <c r="C75">
        <f t="shared" si="9"/>
        <v>9.9999999999999995E-7</v>
      </c>
      <c r="D75">
        <f t="shared" si="10"/>
        <v>9.9000000000000005E-7</v>
      </c>
      <c r="F75">
        <f t="shared" si="11"/>
        <v>8</v>
      </c>
      <c r="G75">
        <f t="shared" si="45"/>
        <v>1E-8</v>
      </c>
      <c r="H75">
        <f t="shared" si="12"/>
        <v>1.1001000000000001E-44</v>
      </c>
      <c r="I75">
        <f t="shared" si="46"/>
        <v>7.4989420933245562E-43</v>
      </c>
      <c r="J75">
        <f t="shared" si="14"/>
        <v>0.90900827197527501</v>
      </c>
      <c r="K75">
        <f t="shared" si="15"/>
        <v>9.0900827197527512E-2</v>
      </c>
      <c r="L75">
        <f t="shared" si="16"/>
        <v>9.0900827197527499E-24</v>
      </c>
      <c r="M75">
        <f t="shared" si="17"/>
        <v>9.090082719752747E-46</v>
      </c>
      <c r="N75">
        <f t="shared" si="18"/>
        <v>9.0900827197527481E-68</v>
      </c>
      <c r="O75">
        <f t="shared" si="19"/>
        <v>9.0900827197527477E-90</v>
      </c>
      <c r="P75">
        <f t="shared" si="20"/>
        <v>1.0908099263703301</v>
      </c>
      <c r="Q75">
        <f t="shared" ref="Q75:Q106" si="50">$S$3*$S$4*P75</f>
        <v>1.0908099263703303E-2</v>
      </c>
      <c r="R75">
        <f t="shared" ca="1" si="44"/>
        <v>1.0908252259551988E-2</v>
      </c>
      <c r="S75">
        <f t="shared" ca="1" si="43"/>
        <v>1.6950656412555581E-3</v>
      </c>
      <c r="T75">
        <f t="shared" ref="T75:T106" ca="1" si="51">R75/$U$3</f>
        <v>5.4541261297759935E-2</v>
      </c>
      <c r="V75">
        <f t="shared" ref="V75:V106" si="52">$X$3*$X$4*($P$123-P75)</f>
        <v>9.091800737296667E-3</v>
      </c>
      <c r="W75">
        <f t="shared" ca="1" si="22"/>
        <v>9.0916117303405375E-3</v>
      </c>
      <c r="Y75">
        <f t="shared" ca="1" si="23"/>
        <v>9.0916117303405375E-2</v>
      </c>
      <c r="AH75">
        <v>8</v>
      </c>
      <c r="AI75">
        <f t="shared" si="24"/>
        <v>1E-8</v>
      </c>
      <c r="AJ75">
        <f t="shared" si="25"/>
        <v>9.9999999999999995E-7</v>
      </c>
      <c r="AK75">
        <f t="shared" si="26"/>
        <v>9.9000000000000005E-7</v>
      </c>
      <c r="AM75">
        <f t="shared" si="27"/>
        <v>8</v>
      </c>
      <c r="AN75">
        <f t="shared" ref="AN75:AN123" si="53">10^-AM75</f>
        <v>1E-8</v>
      </c>
      <c r="AO75">
        <f t="shared" si="28"/>
        <v>2.0200000000000002E-46</v>
      </c>
      <c r="AP75">
        <f t="shared" si="29"/>
        <v>9.9999900000099044E-49</v>
      </c>
      <c r="AQ75">
        <f t="shared" si="30"/>
        <v>0.49504950495049505</v>
      </c>
      <c r="AR75">
        <f t="shared" si="31"/>
        <v>0.49504950495049505</v>
      </c>
      <c r="AS75">
        <f t="shared" si="32"/>
        <v>4.9504950495049506E-3</v>
      </c>
      <c r="AT75">
        <f t="shared" si="33"/>
        <v>4.95049504950495E-25</v>
      </c>
      <c r="AU75">
        <f t="shared" si="34"/>
        <v>4.9504950495049495E-47</v>
      </c>
      <c r="AV75">
        <f t="shared" si="35"/>
        <v>4.9504950495049495E-69</v>
      </c>
      <c r="AW75">
        <f t="shared" si="36"/>
        <v>1.5</v>
      </c>
      <c r="AX75">
        <f t="shared" si="37"/>
        <v>7.4995000489951509E-3</v>
      </c>
      <c r="AY75">
        <f t="shared" si="38"/>
        <v>7.4985100489951507E-3</v>
      </c>
      <c r="AZ75">
        <f t="shared" si="39"/>
        <v>4.9990066993301002E-3</v>
      </c>
      <c r="BB75">
        <f t="shared" si="40"/>
        <v>1.0908099263703303E-2</v>
      </c>
      <c r="BC75">
        <f t="shared" si="41"/>
        <v>7.4995000489951509E-3</v>
      </c>
      <c r="BD75">
        <f t="shared" si="42"/>
        <v>3.4085992147081523E-3</v>
      </c>
    </row>
    <row r="76" spans="1:56">
      <c r="A76">
        <v>8.125</v>
      </c>
      <c r="B76">
        <f t="shared" ref="B76:B123" si="54">10^-A76</f>
        <v>7.4989420933245544E-9</v>
      </c>
      <c r="C76">
        <f t="shared" ref="C76:C123" si="55">0.00000000000001/B76</f>
        <v>1.3335214321633247E-6</v>
      </c>
      <c r="D76">
        <f t="shared" ref="D76:D123" si="56">-B76+C76</f>
        <v>1.3260224900700002E-6</v>
      </c>
      <c r="F76">
        <f t="shared" ref="F76:F123" si="57">A76</f>
        <v>8.125</v>
      </c>
      <c r="G76">
        <f t="shared" si="45"/>
        <v>7.4989420933245544E-9</v>
      </c>
      <c r="H76">
        <f t="shared" ref="H76:H123" si="58">($G76^6+$G76^5*$H$2+$G76^4*$H$2*$H$3+$G76^3*$H$2*$H$3*$H$4+$G76^2*$H$2*$H$3*$H$4*$H$5+$G76*$H$2*$H$3*$H$4*$H$5*$H$6+$H$2*$H$3*$H$4*$H$5*$H$5*$H$6*$H$7)</f>
        <v>2.6877792996194913E-45</v>
      </c>
      <c r="I76">
        <f t="shared" si="46"/>
        <v>9.999999999999941E-44</v>
      </c>
      <c r="J76">
        <f t="shared" ref="J76:J123" si="59">$G76^5*$H$2/$H76</f>
        <v>0.88227992008025546</v>
      </c>
      <c r="K76">
        <f t="shared" ref="K76:K123" si="60">$G76^4*$H$2*$H$3/$H76</f>
        <v>0.11765391825943659</v>
      </c>
      <c r="L76">
        <f t="shared" ref="L76:L123" si="61">$G76^3*$H$2*$H$3*$H$4/$H76</f>
        <v>1.568940215769506E-23</v>
      </c>
      <c r="M76">
        <f t="shared" ref="M76:M123" si="62">$G76^2*$H$2*$H$3*$H$4*$H$5/$H76</f>
        <v>2.0922154035115871E-45</v>
      </c>
      <c r="N76">
        <f t="shared" ref="N76:N123" si="63">$G76*$H$2*$H$3*$H$4*$H$5*$H$6/$H76</f>
        <v>2.7900140812849392E-67</v>
      </c>
      <c r="O76">
        <f t="shared" ref="O76:O123" si="64">$H$2*$H$3*$H$4*$H$5*$H$6*$H$7/$H76</f>
        <v>3.7205435734309352E-89</v>
      </c>
      <c r="P76">
        <f t="shared" ref="P76:P123" si="65">J76+K76+K76+L76+L76+L76+M76+M76+M76+M76+N76+N76+N76+N76+N76+O76+O76+O76+O76+O76+O76</f>
        <v>1.1175877565991286</v>
      </c>
      <c r="Q76">
        <f t="shared" si="50"/>
        <v>1.1175877565991288E-2</v>
      </c>
      <c r="R76">
        <f t="shared" ref="R76:R123" ca="1" si="66">D76*($S$4+T76)+Q76</f>
        <v>1.1176084266935738E-2</v>
      </c>
      <c r="S76">
        <f t="shared" ca="1" si="43"/>
        <v>2.1426560590700056E-3</v>
      </c>
      <c r="T76">
        <f t="shared" ca="1" si="51"/>
        <v>5.5880421334678687E-2</v>
      </c>
      <c r="V76">
        <f t="shared" si="52"/>
        <v>8.8240224350086827E-3</v>
      </c>
      <c r="W76">
        <f t="shared" ref="W76:W123" ca="1" si="67">-D76*($X$4+Y76)+V76</f>
        <v>8.8237728275475102E-3</v>
      </c>
      <c r="Y76">
        <f t="shared" ref="Y76:Y123" ca="1" si="68">W76/$Z$3</f>
        <v>8.8237728275475102E-2</v>
      </c>
      <c r="AH76">
        <v>8.125</v>
      </c>
      <c r="AI76">
        <f t="shared" ref="AI76:AI123" si="69">10^-AH76</f>
        <v>7.4989420933245544E-9</v>
      </c>
      <c r="AJ76">
        <f t="shared" ref="AJ76:AJ123" si="70">0.00000000000001/AI76</f>
        <v>1.3335214321633247E-6</v>
      </c>
      <c r="AK76">
        <f t="shared" ref="AK76:AK123" si="71">-AI76+AJ76</f>
        <v>1.3260224900700002E-6</v>
      </c>
      <c r="AM76">
        <f t="shared" ref="AM76:AM123" si="72">AH76</f>
        <v>8.125</v>
      </c>
      <c r="AN76">
        <f t="shared" si="53"/>
        <v>7.4989420933245544E-9</v>
      </c>
      <c r="AO76">
        <f t="shared" ref="AO76:AO123" si="73">(AN76^6+AN76^5*$AO$2+AN76^4*$AO$2*$AO$3+AN76^3*$AO$2*$AO$3*$AO$4+AN76^2*$AO$2*$AO$3*$AO$4*$AO$5+AN76*$AO$2*$AO$3*$AO$4*$AO$5*$AO$6+$AO$2*$AO$3*$AO$4*$AO$5*$AO$5*$AO$6*$AO$7)</f>
        <v>5.5936038102732697E-47</v>
      </c>
      <c r="AP76">
        <f t="shared" ref="AP76:AP123" si="74">AN76^6/AO$11</f>
        <v>1.7782776317612681E-49</v>
      </c>
      <c r="AQ76">
        <f t="shared" ref="AQ76:AQ123" si="75">AN76^5*$AO$2/AO76</f>
        <v>0.4239438090531833</v>
      </c>
      <c r="AR76">
        <f t="shared" ref="AR76:AR123" si="76">AN76^4*$AO$2*$AO$3/AO76</f>
        <v>0.56533815540537591</v>
      </c>
      <c r="AS76">
        <f t="shared" ref="AS76:AS123" si="77">AN76^3*$AO$2*$AO$3*$AO$4/AO76</f>
        <v>7.5389054665274922E-3</v>
      </c>
      <c r="AT76">
        <f t="shared" ref="AT76:AT123" si="78">AN76^2*$AO$2*$AO$3*$AO$4*$AO$5/AO76</f>
        <v>1.0053292014667658E-24</v>
      </c>
      <c r="AU76">
        <f t="shared" ref="AU76:AU123" si="79">AN76*$AO$2*$AO$3*$AO$4*$AO$5*$AO$6/AO76</f>
        <v>1.3406280365355729E-46</v>
      </c>
      <c r="AV76">
        <f t="shared" ref="AV76:AV123" si="80">AO$2*AO$3*AO$4*AO$5*AO$6*AO$7/AO76</f>
        <v>1.7877562192792233E-68</v>
      </c>
      <c r="AW76">
        <f t="shared" ref="AW76:AW123" si="81">AQ76+AR76+AR76+AS76+AS76+AS76+AT76+AT76+AT76+AT76+AU76+AU76+AU76+AU76+AU76+AV76+AV76+AV76+AV76+AV76+AV76</f>
        <v>1.5772368362635178</v>
      </c>
      <c r="AX76">
        <f t="shared" ref="AX76:AX123" si="82">$AZ$3*$AZ$4*($AW$123-AW76)</f>
        <v>7.1133158676775611E-3</v>
      </c>
      <c r="AY76">
        <f t="shared" ref="AY76:AY123" si="83">-AK76+AX76</f>
        <v>7.1119898451874912E-3</v>
      </c>
      <c r="AZ76">
        <f t="shared" ref="AZ76:AZ123" si="84">AY76/$BB$3</f>
        <v>4.7413265634583274E-3</v>
      </c>
      <c r="BB76">
        <f t="shared" ref="BB76:BB123" si="85">Q76</f>
        <v>1.1175877565991288E-2</v>
      </c>
      <c r="BC76">
        <f t="shared" ref="BC76:BC123" si="86">AX76</f>
        <v>7.1133158676775611E-3</v>
      </c>
      <c r="BD76">
        <f t="shared" ref="BD76:BD123" si="87">BB76-BC76</f>
        <v>4.0625616983137264E-3</v>
      </c>
    </row>
    <row r="77" spans="1:56">
      <c r="A77">
        <v>8.25</v>
      </c>
      <c r="B77">
        <f t="shared" si="54"/>
        <v>5.6234132519034744E-9</v>
      </c>
      <c r="C77">
        <f t="shared" si="55"/>
        <v>1.778279410038928E-6</v>
      </c>
      <c r="D77">
        <f t="shared" si="56"/>
        <v>1.7726559967870245E-6</v>
      </c>
      <c r="F77">
        <f t="shared" si="57"/>
        <v>8.25</v>
      </c>
      <c r="G77">
        <f t="shared" si="45"/>
        <v>5.6234132519034744E-9</v>
      </c>
      <c r="H77">
        <f t="shared" si="58"/>
        <v>6.6237294796694148E-46</v>
      </c>
      <c r="I77">
        <f t="shared" si="46"/>
        <v>1.3335214321632986E-44</v>
      </c>
      <c r="J77">
        <f t="shared" si="59"/>
        <v>0.84897990915294297</v>
      </c>
      <c r="K77">
        <f t="shared" si="60"/>
        <v>0.15097234919833979</v>
      </c>
      <c r="L77">
        <f t="shared" si="61"/>
        <v>2.6847102006461472E-23</v>
      </c>
      <c r="M77">
        <f t="shared" si="62"/>
        <v>4.7741648717305219E-45</v>
      </c>
      <c r="N77">
        <f t="shared" si="63"/>
        <v>8.4897990915295235E-67</v>
      </c>
      <c r="O77">
        <f t="shared" si="64"/>
        <v>1.5097234919834153E-88</v>
      </c>
      <c r="P77">
        <f t="shared" si="65"/>
        <v>1.1509246075496224</v>
      </c>
      <c r="Q77">
        <f t="shared" si="50"/>
        <v>1.1509246075496226E-2</v>
      </c>
      <c r="R77">
        <f t="shared" ca="1" si="66"/>
        <v>1.1509525353241594E-2</v>
      </c>
      <c r="S77">
        <f t="shared" ref="S77:S123" ca="1" si="88">(R77-R76)/(A77-A76)</f>
        <v>2.6675286904468409E-3</v>
      </c>
      <c r="T77">
        <f t="shared" ca="1" si="51"/>
        <v>5.7547626766207963E-2</v>
      </c>
      <c r="V77">
        <f t="shared" si="52"/>
        <v>8.4906539255037439E-3</v>
      </c>
      <c r="W77">
        <f t="shared" ca="1" si="67"/>
        <v>8.4903261556283204E-3</v>
      </c>
      <c r="Y77">
        <f t="shared" ca="1" si="68"/>
        <v>8.4903261556283194E-2</v>
      </c>
      <c r="AH77">
        <v>8.25</v>
      </c>
      <c r="AI77">
        <f t="shared" si="69"/>
        <v>5.6234132519034744E-9</v>
      </c>
      <c r="AJ77">
        <f t="shared" si="70"/>
        <v>1.778279410038928E-6</v>
      </c>
      <c r="AK77">
        <f t="shared" si="71"/>
        <v>1.7726559967870245E-6</v>
      </c>
      <c r="AM77">
        <f t="shared" si="72"/>
        <v>8.25</v>
      </c>
      <c r="AN77">
        <f t="shared" si="53"/>
        <v>5.6234132519034744E-9</v>
      </c>
      <c r="AO77">
        <f t="shared" si="73"/>
        <v>1.5832863969508866E-47</v>
      </c>
      <c r="AP77">
        <f t="shared" si="74"/>
        <v>3.1622744978937953E-50</v>
      </c>
      <c r="AQ77">
        <f t="shared" si="75"/>
        <v>0.35517347099886987</v>
      </c>
      <c r="AR77">
        <f t="shared" si="76"/>
        <v>0.63159767046934867</v>
      </c>
      <c r="AS77">
        <f t="shared" si="77"/>
        <v>1.1231571328241945E-2</v>
      </c>
      <c r="AT77">
        <f t="shared" si="78"/>
        <v>1.9972872035396227E-24</v>
      </c>
      <c r="AU77">
        <f t="shared" si="79"/>
        <v>3.551734709988739E-46</v>
      </c>
      <c r="AV77">
        <f t="shared" si="80"/>
        <v>6.3159767046935591E-68</v>
      </c>
      <c r="AW77">
        <f t="shared" si="81"/>
        <v>1.6520635259222933</v>
      </c>
      <c r="AX77">
        <f t="shared" si="82"/>
        <v>6.7391824193836838E-3</v>
      </c>
      <c r="AY77">
        <f t="shared" si="83"/>
        <v>6.7374097633868969E-3</v>
      </c>
      <c r="AZ77">
        <f t="shared" si="84"/>
        <v>4.4916065089245982E-3</v>
      </c>
      <c r="BB77">
        <f t="shared" si="85"/>
        <v>1.1509246075496226E-2</v>
      </c>
      <c r="BC77">
        <f t="shared" si="86"/>
        <v>6.7391824193836838E-3</v>
      </c>
      <c r="BD77">
        <f t="shared" si="87"/>
        <v>4.7700636561125425E-3</v>
      </c>
    </row>
    <row r="78" spans="1:56">
      <c r="A78">
        <v>8.375</v>
      </c>
      <c r="B78">
        <f t="shared" si="54"/>
        <v>4.2169650342858152E-9</v>
      </c>
      <c r="C78">
        <f t="shared" si="55"/>
        <v>2.3713737056616594E-6</v>
      </c>
      <c r="D78">
        <f t="shared" si="56"/>
        <v>2.3671567406273738E-6</v>
      </c>
      <c r="F78">
        <f t="shared" si="57"/>
        <v>8.375</v>
      </c>
      <c r="G78">
        <f t="shared" si="45"/>
        <v>4.2169650342858152E-9</v>
      </c>
      <c r="H78">
        <f t="shared" si="58"/>
        <v>1.6498054323126673E-46</v>
      </c>
      <c r="I78">
        <f t="shared" si="46"/>
        <v>1.7782794100389037E-45</v>
      </c>
      <c r="J78">
        <f t="shared" si="59"/>
        <v>0.80829012078958085</v>
      </c>
      <c r="K78">
        <f t="shared" si="60"/>
        <v>0.19167579389864986</v>
      </c>
      <c r="L78">
        <f t="shared" si="61"/>
        <v>4.5453493766308176E-23</v>
      </c>
      <c r="M78">
        <f t="shared" si="62"/>
        <v>1.0778721994787933E-44</v>
      </c>
      <c r="N78">
        <f t="shared" si="63"/>
        <v>2.5560377919077096E-66</v>
      </c>
      <c r="O78">
        <f t="shared" si="64"/>
        <v>6.0613208104074306E-88</v>
      </c>
      <c r="P78">
        <f t="shared" si="65"/>
        <v>1.1916417085868805</v>
      </c>
      <c r="Q78">
        <f t="shared" si="50"/>
        <v>1.1916417085868807E-2</v>
      </c>
      <c r="R78">
        <f t="shared" ca="1" si="66"/>
        <v>1.1916794846149104E-2</v>
      </c>
      <c r="S78">
        <f t="shared" ca="1" si="88"/>
        <v>3.2581559432600798E-3</v>
      </c>
      <c r="T78">
        <f t="shared" ca="1" si="51"/>
        <v>5.9583974230745518E-2</v>
      </c>
      <c r="V78">
        <f t="shared" si="52"/>
        <v>8.083482915131163E-3</v>
      </c>
      <c r="W78">
        <f t="shared" ca="1" si="67"/>
        <v>8.083054860879112E-3</v>
      </c>
      <c r="Y78">
        <f t="shared" ca="1" si="68"/>
        <v>8.0830548608791117E-2</v>
      </c>
      <c r="AH78">
        <v>8.375</v>
      </c>
      <c r="AI78">
        <f t="shared" si="69"/>
        <v>4.2169650342858152E-9</v>
      </c>
      <c r="AJ78">
        <f t="shared" si="70"/>
        <v>2.3713737056616594E-6</v>
      </c>
      <c r="AK78">
        <f t="shared" si="71"/>
        <v>2.3671567406273738E-6</v>
      </c>
      <c r="AM78">
        <f t="shared" si="72"/>
        <v>8.375</v>
      </c>
      <c r="AN78">
        <f t="shared" si="53"/>
        <v>4.2169650342858152E-9</v>
      </c>
      <c r="AO78">
        <f t="shared" si="73"/>
        <v>4.5764119265168184E-48</v>
      </c>
      <c r="AP78">
        <f t="shared" si="74"/>
        <v>5.6234076284957486E-51</v>
      </c>
      <c r="AQ78">
        <f t="shared" si="75"/>
        <v>0.29139016626466085</v>
      </c>
      <c r="AR78">
        <f t="shared" si="76"/>
        <v>0.69099497836839574</v>
      </c>
      <c r="AS78">
        <f t="shared" si="77"/>
        <v>1.638607322447061E-2</v>
      </c>
      <c r="AT78">
        <f t="shared" si="78"/>
        <v>3.8857503183556162E-24</v>
      </c>
      <c r="AU78">
        <f t="shared" si="79"/>
        <v>9.214566131714926E-46</v>
      </c>
      <c r="AV78">
        <f t="shared" si="80"/>
        <v>2.1851179833829253E-67</v>
      </c>
      <c r="AW78">
        <f t="shared" si="81"/>
        <v>1.7225383426748646</v>
      </c>
      <c r="AX78">
        <f t="shared" si="82"/>
        <v>6.386808335620827E-3</v>
      </c>
      <c r="AY78">
        <f t="shared" si="83"/>
        <v>6.3844411788802E-3</v>
      </c>
      <c r="AZ78">
        <f t="shared" si="84"/>
        <v>4.2562941192534664E-3</v>
      </c>
      <c r="BB78">
        <f t="shared" si="85"/>
        <v>1.1916417085868807E-2</v>
      </c>
      <c r="BC78">
        <f t="shared" si="86"/>
        <v>6.386808335620827E-3</v>
      </c>
      <c r="BD78">
        <f t="shared" si="87"/>
        <v>5.5296087502479802E-3</v>
      </c>
    </row>
    <row r="79" spans="1:56">
      <c r="A79">
        <v>8.5</v>
      </c>
      <c r="B79">
        <f t="shared" si="54"/>
        <v>3.1622776601683779E-9</v>
      </c>
      <c r="C79">
        <f t="shared" si="55"/>
        <v>3.1622776601683809E-6</v>
      </c>
      <c r="D79">
        <f t="shared" si="56"/>
        <v>3.1591153825082126E-6</v>
      </c>
      <c r="F79">
        <f t="shared" si="57"/>
        <v>8.5</v>
      </c>
      <c r="G79">
        <f t="shared" si="45"/>
        <v>3.1622776601683779E-9</v>
      </c>
      <c r="H79">
        <f t="shared" si="58"/>
        <v>4.1623776601683706E-47</v>
      </c>
      <c r="I79">
        <f t="shared" si="46"/>
        <v>2.3713737056616422E-46</v>
      </c>
      <c r="J79">
        <f t="shared" si="59"/>
        <v>0.75972867393307519</v>
      </c>
      <c r="K79">
        <f t="shared" si="60"/>
        <v>0.24024730133679117</v>
      </c>
      <c r="L79">
        <f t="shared" si="61"/>
        <v>7.5972867393307581E-23</v>
      </c>
      <c r="M79">
        <f t="shared" si="62"/>
        <v>2.4024730133679138E-44</v>
      </c>
      <c r="N79">
        <f t="shared" si="63"/>
        <v>7.5972867393307647E-66</v>
      </c>
      <c r="O79">
        <f t="shared" si="64"/>
        <v>2.4024730133679154E-87</v>
      </c>
      <c r="P79">
        <f t="shared" si="65"/>
        <v>1.2402232766066574</v>
      </c>
      <c r="Q79">
        <f t="shared" si="50"/>
        <v>1.2402232766066577E-2</v>
      </c>
      <c r="R79">
        <f t="shared" ca="1" si="66"/>
        <v>1.2402744586110865E-2</v>
      </c>
      <c r="S79">
        <f t="shared" ca="1" si="88"/>
        <v>3.8875979196940913E-3</v>
      </c>
      <c r="T79">
        <f t="shared" ca="1" si="51"/>
        <v>6.2013722930554321E-2</v>
      </c>
      <c r="V79">
        <f t="shared" si="52"/>
        <v>7.5976672349333937E-3</v>
      </c>
      <c r="W79">
        <f t="shared" ca="1" si="67"/>
        <v>7.5971113218827472E-3</v>
      </c>
      <c r="Y79">
        <f t="shared" ca="1" si="68"/>
        <v>7.5971113218827463E-2</v>
      </c>
      <c r="AH79">
        <v>8.5</v>
      </c>
      <c r="AI79">
        <f t="shared" si="69"/>
        <v>3.1622776601683779E-9</v>
      </c>
      <c r="AJ79">
        <f t="shared" si="70"/>
        <v>3.1622776601683809E-6</v>
      </c>
      <c r="AK79">
        <f t="shared" si="71"/>
        <v>3.1591153825082126E-6</v>
      </c>
      <c r="AM79">
        <f t="shared" si="72"/>
        <v>8.5</v>
      </c>
      <c r="AN79">
        <f t="shared" si="53"/>
        <v>3.1622776601683779E-9</v>
      </c>
      <c r="AO79">
        <f t="shared" si="73"/>
        <v>1.3488505426185192E-48</v>
      </c>
      <c r="AP79">
        <f t="shared" si="74"/>
        <v>9.9999900000098737E-52</v>
      </c>
      <c r="AQ79">
        <f t="shared" si="75"/>
        <v>0.23444240560777424</v>
      </c>
      <c r="AR79">
        <f t="shared" si="76"/>
        <v>0.74137198184959874</v>
      </c>
      <c r="AS79">
        <f t="shared" si="77"/>
        <v>2.3444240560777443E-2</v>
      </c>
      <c r="AT79">
        <f t="shared" si="78"/>
        <v>7.4137198184959936E-24</v>
      </c>
      <c r="AU79">
        <f t="shared" si="79"/>
        <v>2.344424056077746E-45</v>
      </c>
      <c r="AV79">
        <f t="shared" si="80"/>
        <v>7.4137198184960001E-67</v>
      </c>
      <c r="AW79">
        <f t="shared" si="81"/>
        <v>1.7875190909893044</v>
      </c>
      <c r="AX79">
        <f t="shared" si="82"/>
        <v>6.0619045940486279E-3</v>
      </c>
      <c r="AY79">
        <f t="shared" si="83"/>
        <v>6.0587454786661197E-3</v>
      </c>
      <c r="AZ79">
        <f t="shared" si="84"/>
        <v>4.0391636524440798E-3</v>
      </c>
      <c r="BB79">
        <f t="shared" si="85"/>
        <v>1.2402232766066577E-2</v>
      </c>
      <c r="BC79">
        <f t="shared" si="86"/>
        <v>6.0619045940486279E-3</v>
      </c>
      <c r="BD79">
        <f t="shared" si="87"/>
        <v>6.3403281720179495E-3</v>
      </c>
    </row>
    <row r="80" spans="1:56">
      <c r="A80">
        <v>8.625</v>
      </c>
      <c r="B80">
        <f t="shared" si="54"/>
        <v>2.3713737056616487E-9</v>
      </c>
      <c r="C80">
        <f t="shared" si="55"/>
        <v>4.2169650342858343E-6</v>
      </c>
      <c r="D80">
        <f t="shared" si="56"/>
        <v>4.2145936605801724E-6</v>
      </c>
      <c r="F80">
        <f t="shared" si="57"/>
        <v>8.625</v>
      </c>
      <c r="G80">
        <f t="shared" si="45"/>
        <v>2.3713737056616487E-9</v>
      </c>
      <c r="H80">
        <f t="shared" si="58"/>
        <v>1.0661397581433804E-47</v>
      </c>
      <c r="I80">
        <f t="shared" si="46"/>
        <v>3.1622776601683218E-47</v>
      </c>
      <c r="J80">
        <f t="shared" si="59"/>
        <v>0.70337327128512883</v>
      </c>
      <c r="K80">
        <f t="shared" si="60"/>
        <v>0.29661004910606331</v>
      </c>
      <c r="L80">
        <f t="shared" si="61"/>
        <v>1.2507942058980727E-22</v>
      </c>
      <c r="M80">
        <f t="shared" si="62"/>
        <v>5.2745554313594885E-44</v>
      </c>
      <c r="N80">
        <f t="shared" si="63"/>
        <v>2.2242615825445402E-65</v>
      </c>
      <c r="O80">
        <f t="shared" si="64"/>
        <v>9.3796333206955999E-87</v>
      </c>
      <c r="P80">
        <f t="shared" si="65"/>
        <v>1.2965933694972553</v>
      </c>
      <c r="Q80">
        <f t="shared" si="50"/>
        <v>1.2965933694972556E-2</v>
      </c>
      <c r="R80">
        <f t="shared" ca="1" si="66"/>
        <v>1.2966628399687876E-2</v>
      </c>
      <c r="S80">
        <f t="shared" ca="1" si="88"/>
        <v>4.5110705086160857E-3</v>
      </c>
      <c r="T80">
        <f t="shared" ca="1" si="51"/>
        <v>6.483314199843937E-2</v>
      </c>
      <c r="V80">
        <f t="shared" si="52"/>
        <v>7.0339663060274144E-3</v>
      </c>
      <c r="W80">
        <f t="shared" ca="1" si="67"/>
        <v>7.0332484238191531E-3</v>
      </c>
      <c r="Y80">
        <f t="shared" ca="1" si="68"/>
        <v>7.0332484238191523E-2</v>
      </c>
      <c r="AH80">
        <v>8.625</v>
      </c>
      <c r="AI80">
        <f t="shared" si="69"/>
        <v>2.3713737056616487E-9</v>
      </c>
      <c r="AJ80">
        <f t="shared" si="70"/>
        <v>4.2169650342858343E-6</v>
      </c>
      <c r="AK80">
        <f t="shared" si="71"/>
        <v>4.2145936605801724E-6</v>
      </c>
      <c r="AM80">
        <f t="shared" si="72"/>
        <v>8.625</v>
      </c>
      <c r="AN80">
        <f t="shared" si="53"/>
        <v>2.3713737056616487E-9</v>
      </c>
      <c r="AO80">
        <f t="shared" si="73"/>
        <v>4.04730229212716E-49</v>
      </c>
      <c r="AP80">
        <f t="shared" si="74"/>
        <v>1.7782776317612439E-52</v>
      </c>
      <c r="AQ80">
        <f t="shared" si="75"/>
        <v>0.18528248082460871</v>
      </c>
      <c r="AR80">
        <f t="shared" si="76"/>
        <v>0.78132974310311054</v>
      </c>
      <c r="AS80">
        <f t="shared" si="77"/>
        <v>3.2948402069133499E-2</v>
      </c>
      <c r="AT80">
        <f t="shared" si="78"/>
        <v>1.38942259461127E-23</v>
      </c>
      <c r="AU80">
        <f t="shared" si="79"/>
        <v>5.8591464993224269E-45</v>
      </c>
      <c r="AV80">
        <f t="shared" si="80"/>
        <v>2.4707815918400922E-66</v>
      </c>
      <c r="AW80">
        <f t="shared" si="81"/>
        <v>1.8467871732382304</v>
      </c>
      <c r="AX80">
        <f t="shared" si="82"/>
        <v>5.7655641828039984E-3</v>
      </c>
      <c r="AY80">
        <f t="shared" si="83"/>
        <v>5.7613495891434179E-3</v>
      </c>
      <c r="AZ80">
        <f t="shared" si="84"/>
        <v>3.8408997260956121E-3</v>
      </c>
      <c r="BB80">
        <f t="shared" si="85"/>
        <v>1.2965933694972556E-2</v>
      </c>
      <c r="BC80">
        <f t="shared" si="86"/>
        <v>5.7655641828039984E-3</v>
      </c>
      <c r="BD80">
        <f t="shared" si="87"/>
        <v>7.2003695121685574E-3</v>
      </c>
    </row>
    <row r="81" spans="1:56">
      <c r="A81">
        <v>8.75</v>
      </c>
      <c r="B81">
        <f t="shared" si="54"/>
        <v>1.7782794100389197E-9</v>
      </c>
      <c r="C81">
        <f t="shared" si="55"/>
        <v>5.6234132519035005E-6</v>
      </c>
      <c r="D81">
        <f t="shared" si="56"/>
        <v>5.6216349724934618E-6</v>
      </c>
      <c r="F81">
        <f t="shared" si="57"/>
        <v>8.75</v>
      </c>
      <c r="G81">
        <f t="shared" si="45"/>
        <v>1.7782794100389197E-9</v>
      </c>
      <c r="H81">
        <f t="shared" si="58"/>
        <v>2.7783110328155024E-48</v>
      </c>
      <c r="I81">
        <f t="shared" si="46"/>
        <v>4.2169650342857764E-48</v>
      </c>
      <c r="J81">
        <f t="shared" si="59"/>
        <v>0.64005771457374361</v>
      </c>
      <c r="K81">
        <f t="shared" si="60"/>
        <v>0.3599309034117058</v>
      </c>
      <c r="L81">
        <f t="shared" si="61"/>
        <v>2.0240402120149852E-22</v>
      </c>
      <c r="M81">
        <f t="shared" si="62"/>
        <v>1.1382014550630639E-43</v>
      </c>
      <c r="N81">
        <f t="shared" si="63"/>
        <v>6.400577145737478E-65</v>
      </c>
      <c r="O81">
        <f t="shared" si="64"/>
        <v>3.5993090341170818E-86</v>
      </c>
      <c r="P81">
        <f t="shared" si="65"/>
        <v>1.3599195213971551</v>
      </c>
      <c r="Q81">
        <f t="shared" si="50"/>
        <v>1.3599195213971554E-2</v>
      </c>
      <c r="R81">
        <f t="shared" ca="1" si="66"/>
        <v>1.3600139652572311E-2</v>
      </c>
      <c r="S81">
        <f t="shared" ca="1" si="88"/>
        <v>5.0680900230754833E-3</v>
      </c>
      <c r="T81">
        <f t="shared" ca="1" si="51"/>
        <v>6.800069826286155E-2</v>
      </c>
      <c r="V81">
        <f t="shared" si="52"/>
        <v>6.4007047870284165E-3</v>
      </c>
      <c r="W81">
        <f t="shared" ca="1" si="67"/>
        <v>6.3997828511002464E-3</v>
      </c>
      <c r="Y81">
        <f t="shared" ca="1" si="68"/>
        <v>6.3997828511002455E-2</v>
      </c>
      <c r="AH81">
        <v>8.75</v>
      </c>
      <c r="AI81">
        <f t="shared" si="69"/>
        <v>1.7782794100389197E-9</v>
      </c>
      <c r="AJ81">
        <f t="shared" si="70"/>
        <v>5.6234132519035005E-6</v>
      </c>
      <c r="AK81">
        <f t="shared" si="71"/>
        <v>5.6216349724934618E-6</v>
      </c>
      <c r="AM81">
        <f t="shared" si="72"/>
        <v>8.75</v>
      </c>
      <c r="AN81">
        <f t="shared" si="53"/>
        <v>1.7782794100389197E-9</v>
      </c>
      <c r="AO81">
        <f t="shared" si="73"/>
        <v>1.2343783012889354E-49</v>
      </c>
      <c r="AP81">
        <f t="shared" si="74"/>
        <v>3.1622744978938175E-53</v>
      </c>
      <c r="AQ81">
        <f t="shared" si="75"/>
        <v>0.14406275678874389</v>
      </c>
      <c r="AR81">
        <f t="shared" si="76"/>
        <v>0.81012441563157345</v>
      </c>
      <c r="AS81">
        <f t="shared" si="77"/>
        <v>4.5556643745531693E-2</v>
      </c>
      <c r="AT81">
        <f t="shared" si="78"/>
        <v>2.5618383415086964E-23</v>
      </c>
      <c r="AU81">
        <f t="shared" si="79"/>
        <v>1.4406275678874486E-44</v>
      </c>
      <c r="AV81">
        <f t="shared" si="80"/>
        <v>8.1012441563157899E-66</v>
      </c>
      <c r="AW81">
        <f t="shared" si="81"/>
        <v>1.900981519288486</v>
      </c>
      <c r="AX81">
        <f t="shared" si="82"/>
        <v>5.4945924525527197E-3</v>
      </c>
      <c r="AY81">
        <f t="shared" si="83"/>
        <v>5.4889708175802259E-3</v>
      </c>
      <c r="AZ81">
        <f t="shared" si="84"/>
        <v>3.6593138783868173E-3</v>
      </c>
      <c r="BB81">
        <f t="shared" si="85"/>
        <v>1.3599195213971554E-2</v>
      </c>
      <c r="BC81">
        <f t="shared" si="86"/>
        <v>5.4945924525527197E-3</v>
      </c>
      <c r="BD81">
        <f t="shared" si="87"/>
        <v>8.1046027614188332E-3</v>
      </c>
    </row>
    <row r="82" spans="1:56">
      <c r="A82">
        <v>8.875</v>
      </c>
      <c r="B82">
        <f t="shared" si="54"/>
        <v>1.3335214321633233E-9</v>
      </c>
      <c r="C82">
        <f t="shared" si="55"/>
        <v>7.4989420933245623E-6</v>
      </c>
      <c r="D82">
        <f t="shared" si="56"/>
        <v>7.4976085718923991E-6</v>
      </c>
      <c r="F82">
        <f t="shared" si="57"/>
        <v>8.875</v>
      </c>
      <c r="G82">
        <f t="shared" si="45"/>
        <v>1.3335214321633233E-9</v>
      </c>
      <c r="H82">
        <f t="shared" si="58"/>
        <v>7.3792989285867044E-49</v>
      </c>
      <c r="I82">
        <f t="shared" si="46"/>
        <v>5.6234132519034734E-49</v>
      </c>
      <c r="J82">
        <f t="shared" si="59"/>
        <v>0.57145876255936578</v>
      </c>
      <c r="K82">
        <f t="shared" si="60"/>
        <v>0.42853361691555947</v>
      </c>
      <c r="L82">
        <f t="shared" si="61"/>
        <v>3.2135487782927108E-22</v>
      </c>
      <c r="M82">
        <f t="shared" si="62"/>
        <v>2.4098216202490931E-43</v>
      </c>
      <c r="N82">
        <f t="shared" si="63"/>
        <v>1.8071112785489521E-64</v>
      </c>
      <c r="O82">
        <f t="shared" si="64"/>
        <v>1.3551422834032306E-85</v>
      </c>
      <c r="P82">
        <f t="shared" si="65"/>
        <v>1.4285259963904848</v>
      </c>
      <c r="Q82">
        <f t="shared" si="50"/>
        <v>1.4285259963904852E-2</v>
      </c>
      <c r="R82">
        <f t="shared" ca="1" si="66"/>
        <v>1.4286545299384537E-2</v>
      </c>
      <c r="S82">
        <f t="shared" ca="1" si="88"/>
        <v>5.4912451744978108E-3</v>
      </c>
      <c r="T82">
        <f t="shared" ca="1" si="51"/>
        <v>7.1432726496922685E-2</v>
      </c>
      <c r="V82">
        <f t="shared" si="52"/>
        <v>5.7146400370951186E-3</v>
      </c>
      <c r="W82">
        <f t="shared" ca="1" si="67"/>
        <v>5.713461903228521E-3</v>
      </c>
      <c r="Y82">
        <f t="shared" ca="1" si="68"/>
        <v>5.7134619032285207E-2</v>
      </c>
      <c r="AH82">
        <v>8.875</v>
      </c>
      <c r="AI82">
        <f t="shared" si="69"/>
        <v>1.3335214321633233E-9</v>
      </c>
      <c r="AJ82">
        <f t="shared" si="70"/>
        <v>7.4989420933245623E-6</v>
      </c>
      <c r="AK82">
        <f t="shared" si="71"/>
        <v>7.4976085718923991E-6</v>
      </c>
      <c r="AM82">
        <f t="shared" si="72"/>
        <v>8.875</v>
      </c>
      <c r="AN82">
        <f t="shared" si="53"/>
        <v>1.3335214321633233E-9</v>
      </c>
      <c r="AO82">
        <f t="shared" si="73"/>
        <v>3.8216738754883095E-50</v>
      </c>
      <c r="AP82">
        <f t="shared" si="74"/>
        <v>5.6234076284957891E-54</v>
      </c>
      <c r="AQ82">
        <f t="shared" si="75"/>
        <v>0.11034340374600891</v>
      </c>
      <c r="AR82">
        <f t="shared" si="76"/>
        <v>0.82745879507165354</v>
      </c>
      <c r="AS82">
        <f t="shared" si="77"/>
        <v>6.2050655888544456E-2</v>
      </c>
      <c r="AT82">
        <f t="shared" si="78"/>
        <v>4.6531427536100347E-23</v>
      </c>
      <c r="AU82">
        <f t="shared" si="79"/>
        <v>3.4893648061294453E-44</v>
      </c>
      <c r="AV82">
        <f t="shared" si="80"/>
        <v>2.61665446236494E-65</v>
      </c>
      <c r="AW82">
        <f t="shared" si="81"/>
        <v>1.9514129615549496</v>
      </c>
      <c r="AX82">
        <f t="shared" si="82"/>
        <v>5.2424352412204023E-3</v>
      </c>
      <c r="AY82">
        <f t="shared" si="83"/>
        <v>5.2349376326485102E-3</v>
      </c>
      <c r="AZ82">
        <f t="shared" si="84"/>
        <v>3.4899584217656736E-3</v>
      </c>
      <c r="BB82">
        <f t="shared" si="85"/>
        <v>1.4285259963904852E-2</v>
      </c>
      <c r="BC82">
        <f t="shared" si="86"/>
        <v>5.2424352412204023E-3</v>
      </c>
      <c r="BD82">
        <f t="shared" si="87"/>
        <v>9.0428247226844484E-3</v>
      </c>
    </row>
    <row r="83" spans="1:56">
      <c r="A83">
        <v>9</v>
      </c>
      <c r="B83">
        <f t="shared" si="54"/>
        <v>1.0000000000000001E-9</v>
      </c>
      <c r="C83">
        <f t="shared" si="55"/>
        <v>9.9999999999999991E-6</v>
      </c>
      <c r="D83">
        <f t="shared" si="56"/>
        <v>9.9989999999999986E-6</v>
      </c>
      <c r="F83">
        <f t="shared" si="57"/>
        <v>9</v>
      </c>
      <c r="G83">
        <f t="shared" si="45"/>
        <v>1.0000000000000001E-9</v>
      </c>
      <c r="H83">
        <f t="shared" si="58"/>
        <v>2.0000100000000002E-49</v>
      </c>
      <c r="I83">
        <f t="shared" si="46"/>
        <v>7.4989420933245472E-50</v>
      </c>
      <c r="J83">
        <f t="shared" si="59"/>
        <v>0.49999750001249993</v>
      </c>
      <c r="K83">
        <f t="shared" si="60"/>
        <v>0.49999750001249993</v>
      </c>
      <c r="L83">
        <f t="shared" si="61"/>
        <v>4.9999750001250004E-22</v>
      </c>
      <c r="M83">
        <f t="shared" si="62"/>
        <v>4.9999750001249997E-43</v>
      </c>
      <c r="N83">
        <f t="shared" si="63"/>
        <v>4.999975000124998E-64</v>
      </c>
      <c r="O83">
        <f t="shared" si="64"/>
        <v>4.9999750001249982E-85</v>
      </c>
      <c r="P83">
        <f t="shared" si="65"/>
        <v>1.4999925000374998</v>
      </c>
      <c r="Q83">
        <f t="shared" si="50"/>
        <v>1.4999925000375001E-2</v>
      </c>
      <c r="R83">
        <f t="shared" ca="1" si="66"/>
        <v>1.5001674909112082E-2</v>
      </c>
      <c r="S83">
        <f t="shared" ca="1" si="88"/>
        <v>5.7210368778203569E-3</v>
      </c>
      <c r="T83">
        <f t="shared" ca="1" si="51"/>
        <v>7.5008374545560405E-2</v>
      </c>
      <c r="V83">
        <f t="shared" si="52"/>
        <v>4.9999750006249691E-3</v>
      </c>
      <c r="W83">
        <f t="shared" ca="1" si="67"/>
        <v>4.9984753030794145E-3</v>
      </c>
      <c r="Y83">
        <f t="shared" ca="1" si="68"/>
        <v>4.9984753030794145E-2</v>
      </c>
      <c r="AH83">
        <v>9</v>
      </c>
      <c r="AI83">
        <f t="shared" si="69"/>
        <v>1.0000000000000001E-9</v>
      </c>
      <c r="AJ83">
        <f t="shared" si="70"/>
        <v>9.9999999999999991E-6</v>
      </c>
      <c r="AK83">
        <f t="shared" si="71"/>
        <v>9.9989999999999986E-6</v>
      </c>
      <c r="AM83">
        <f t="shared" si="72"/>
        <v>9</v>
      </c>
      <c r="AN83">
        <f t="shared" si="53"/>
        <v>1.0000000000000001E-9</v>
      </c>
      <c r="AO83">
        <f t="shared" si="73"/>
        <v>1.2001000000000002E-50</v>
      </c>
      <c r="AP83">
        <f t="shared" si="74"/>
        <v>9.9999900000099033E-55</v>
      </c>
      <c r="AQ83">
        <f t="shared" si="75"/>
        <v>8.3326389467544365E-2</v>
      </c>
      <c r="AR83">
        <f t="shared" si="76"/>
        <v>0.83326389467544359</v>
      </c>
      <c r="AS83">
        <f t="shared" si="77"/>
        <v>8.3326389467544379E-2</v>
      </c>
      <c r="AT83">
        <f t="shared" si="78"/>
        <v>8.3326389467544371E-23</v>
      </c>
      <c r="AU83">
        <f t="shared" si="79"/>
        <v>8.3326389467544368E-44</v>
      </c>
      <c r="AV83">
        <f t="shared" si="80"/>
        <v>8.332638946754435E-65</v>
      </c>
      <c r="AW83">
        <f t="shared" si="81"/>
        <v>1.999833347221065</v>
      </c>
      <c r="AX83">
        <f t="shared" si="82"/>
        <v>5.0003333128898252E-3</v>
      </c>
      <c r="AY83">
        <f t="shared" si="83"/>
        <v>4.9903343128898251E-3</v>
      </c>
      <c r="AZ83">
        <f t="shared" si="84"/>
        <v>3.3268895419265501E-3</v>
      </c>
      <c r="BB83">
        <f t="shared" si="85"/>
        <v>1.4999925000375001E-2</v>
      </c>
      <c r="BC83">
        <f t="shared" si="86"/>
        <v>5.0003333128898252E-3</v>
      </c>
      <c r="BD83">
        <f t="shared" si="87"/>
        <v>9.9995916874851751E-3</v>
      </c>
    </row>
    <row r="84" spans="1:56">
      <c r="A84">
        <v>9.125</v>
      </c>
      <c r="B84">
        <f t="shared" si="54"/>
        <v>7.4989420933245462E-10</v>
      </c>
      <c r="C84">
        <f t="shared" si="55"/>
        <v>1.3335214321633263E-5</v>
      </c>
      <c r="D84">
        <f t="shared" si="56"/>
        <v>1.333446442742393E-5</v>
      </c>
      <c r="F84">
        <f t="shared" si="57"/>
        <v>9.125</v>
      </c>
      <c r="G84">
        <f t="shared" si="45"/>
        <v>7.4989420933245462E-10</v>
      </c>
      <c r="H84">
        <f t="shared" si="58"/>
        <v>5.5336691486240958E-50</v>
      </c>
      <c r="I84">
        <f t="shared" si="46"/>
        <v>9.9999999999999004E-51</v>
      </c>
      <c r="J84">
        <f t="shared" si="59"/>
        <v>0.42853550546137364</v>
      </c>
      <c r="K84">
        <f t="shared" si="60"/>
        <v>0.57146128097568594</v>
      </c>
      <c r="L84">
        <f t="shared" si="61"/>
        <v>7.6205586583258559E-22</v>
      </c>
      <c r="M84">
        <f t="shared" si="62"/>
        <v>1.0162178295935328E-42</v>
      </c>
      <c r="N84">
        <f t="shared" si="63"/>
        <v>1.355148255509475E-63</v>
      </c>
      <c r="O84">
        <f t="shared" si="64"/>
        <v>1.8071192424806282E-84</v>
      </c>
      <c r="P84">
        <f t="shared" si="65"/>
        <v>1.5714580674127454</v>
      </c>
      <c r="Q84">
        <f t="shared" si="50"/>
        <v>1.5714580674127458E-2</v>
      </c>
      <c r="R84">
        <f t="shared" ca="1" si="66"/>
        <v>1.5716962006924143E-2</v>
      </c>
      <c r="S84">
        <f t="shared" ca="1" si="88"/>
        <v>5.722296782496486E-3</v>
      </c>
      <c r="T84">
        <f t="shared" ca="1" si="51"/>
        <v>7.8584810034620714E-2</v>
      </c>
      <c r="V84">
        <f t="shared" si="52"/>
        <v>4.2853193268725127E-3</v>
      </c>
      <c r="W84">
        <f t="shared" ca="1" si="67"/>
        <v>4.2834147100189839E-3</v>
      </c>
      <c r="Y84">
        <f t="shared" ca="1" si="68"/>
        <v>4.2834147100189839E-2</v>
      </c>
      <c r="AH84">
        <v>9.125</v>
      </c>
      <c r="AI84">
        <f t="shared" si="69"/>
        <v>7.4989420933245462E-10</v>
      </c>
      <c r="AJ84">
        <f t="shared" si="70"/>
        <v>1.3335214321633263E-5</v>
      </c>
      <c r="AK84">
        <f t="shared" si="71"/>
        <v>1.333446442742393E-5</v>
      </c>
      <c r="AM84">
        <f t="shared" si="72"/>
        <v>9.125</v>
      </c>
      <c r="AN84">
        <f t="shared" si="53"/>
        <v>7.4989420933245462E-10</v>
      </c>
      <c r="AO84">
        <f t="shared" si="73"/>
        <v>3.8212893621041065E-51</v>
      </c>
      <c r="AP84">
        <f t="shared" si="74"/>
        <v>1.7782776317612561E-55</v>
      </c>
      <c r="AQ84">
        <f t="shared" si="75"/>
        <v>6.2056899673148348E-2</v>
      </c>
      <c r="AR84">
        <f t="shared" si="76"/>
        <v>0.82754205727752639</v>
      </c>
      <c r="AS84">
        <f t="shared" si="77"/>
        <v>0.11035450693961123</v>
      </c>
      <c r="AT84">
        <f t="shared" si="78"/>
        <v>1.4716010013978808E-22</v>
      </c>
      <c r="AU84">
        <f t="shared" si="79"/>
        <v>1.9624114749570867E-43</v>
      </c>
      <c r="AV84">
        <f t="shared" si="80"/>
        <v>2.6169177605785198E-64</v>
      </c>
      <c r="AW84">
        <f t="shared" si="81"/>
        <v>2.0482045350470348</v>
      </c>
      <c r="AX84">
        <f t="shared" si="82"/>
        <v>4.7584773737599758E-3</v>
      </c>
      <c r="AY84">
        <f t="shared" si="83"/>
        <v>4.7451429093325519E-3</v>
      </c>
      <c r="AZ84">
        <f t="shared" si="84"/>
        <v>3.1634286062217011E-3</v>
      </c>
      <c r="BB84">
        <f t="shared" si="85"/>
        <v>1.5714580674127458E-2</v>
      </c>
      <c r="BC84">
        <f t="shared" si="86"/>
        <v>4.7584773737599758E-3</v>
      </c>
      <c r="BD84">
        <f t="shared" si="87"/>
        <v>1.0956103300367483E-2</v>
      </c>
    </row>
    <row r="85" spans="1:56">
      <c r="A85">
        <v>9.25</v>
      </c>
      <c r="B85">
        <f t="shared" si="54"/>
        <v>5.6234132519034889E-10</v>
      </c>
      <c r="C85">
        <f t="shared" si="55"/>
        <v>1.7782794100389232E-5</v>
      </c>
      <c r="D85">
        <f t="shared" si="56"/>
        <v>1.7782231759064041E-5</v>
      </c>
      <c r="F85">
        <f t="shared" si="57"/>
        <v>9.25</v>
      </c>
      <c r="G85">
        <f t="shared" si="45"/>
        <v>5.6234132519034889E-10</v>
      </c>
      <c r="H85">
        <f t="shared" si="58"/>
        <v>1.5623444874680071E-50</v>
      </c>
      <c r="I85">
        <f t="shared" si="46"/>
        <v>1.3335214321633174E-51</v>
      </c>
      <c r="J85">
        <f t="shared" si="59"/>
        <v>0.35993427166738318</v>
      </c>
      <c r="K85">
        <f t="shared" si="60"/>
        <v>0.64006370427346371</v>
      </c>
      <c r="L85">
        <f t="shared" si="61"/>
        <v>1.138212106422743E-21</v>
      </c>
      <c r="M85">
        <f t="shared" si="62"/>
        <v>2.0240591531085958E-42</v>
      </c>
      <c r="N85">
        <f t="shared" si="63"/>
        <v>3.5993427166738361E-63</v>
      </c>
      <c r="O85">
        <f t="shared" si="64"/>
        <v>6.4006370427346448E-84</v>
      </c>
      <c r="P85">
        <f t="shared" si="65"/>
        <v>1.6400616802143104</v>
      </c>
      <c r="Q85">
        <f t="shared" si="50"/>
        <v>1.6400616802143109E-2</v>
      </c>
      <c r="R85">
        <f t="shared" ca="1" si="66"/>
        <v>1.6403853510943381E-2</v>
      </c>
      <c r="S85">
        <f t="shared" ca="1" si="88"/>
        <v>5.4951320321539043E-3</v>
      </c>
      <c r="T85">
        <f t="shared" ca="1" si="51"/>
        <v>8.2019267554716904E-2</v>
      </c>
      <c r="V85">
        <f t="shared" si="52"/>
        <v>3.5992831988568624E-3</v>
      </c>
      <c r="W85">
        <f t="shared" ca="1" si="67"/>
        <v>3.5968653727443132E-3</v>
      </c>
      <c r="Y85">
        <f t="shared" ca="1" si="68"/>
        <v>3.596865372744313E-2</v>
      </c>
      <c r="AH85">
        <v>9.25</v>
      </c>
      <c r="AI85">
        <f t="shared" si="69"/>
        <v>5.6234132519034889E-10</v>
      </c>
      <c r="AJ85">
        <f t="shared" si="70"/>
        <v>1.7782794100389232E-5</v>
      </c>
      <c r="AK85">
        <f t="shared" si="71"/>
        <v>1.7782231759064041E-5</v>
      </c>
      <c r="AM85">
        <f t="shared" si="72"/>
        <v>9.25</v>
      </c>
      <c r="AN85">
        <f t="shared" si="53"/>
        <v>5.6234132519034889E-10</v>
      </c>
      <c r="AO85">
        <f t="shared" si="73"/>
        <v>1.234093696299527E-51</v>
      </c>
      <c r="AP85">
        <f t="shared" si="74"/>
        <v>3.1622744978938437E-56</v>
      </c>
      <c r="AQ85">
        <f t="shared" si="75"/>
        <v>4.5567149955999954E-2</v>
      </c>
      <c r="AR85">
        <f t="shared" si="76"/>
        <v>0.81031124540910737</v>
      </c>
      <c r="AS85">
        <f t="shared" si="77"/>
        <v>0.14409598034340132</v>
      </c>
      <c r="AT85">
        <f t="shared" si="78"/>
        <v>2.5624291491404396E-22</v>
      </c>
      <c r="AU85">
        <f t="shared" si="79"/>
        <v>4.5567149955999998E-43</v>
      </c>
      <c r="AV85">
        <f t="shared" si="80"/>
        <v>8.1031124540910848E-64</v>
      </c>
      <c r="AW85">
        <f t="shared" si="81"/>
        <v>2.0984775818044183</v>
      </c>
      <c r="AX85">
        <f t="shared" si="82"/>
        <v>4.5071121399730581E-3</v>
      </c>
      <c r="AY85">
        <f t="shared" si="83"/>
        <v>4.4893299082139938E-3</v>
      </c>
      <c r="AZ85">
        <f t="shared" si="84"/>
        <v>2.9928866054759959E-3</v>
      </c>
      <c r="BB85">
        <f t="shared" si="85"/>
        <v>1.6400616802143109E-2</v>
      </c>
      <c r="BC85">
        <f t="shared" si="86"/>
        <v>4.5071121399730581E-3</v>
      </c>
      <c r="BD85">
        <f t="shared" si="87"/>
        <v>1.1893504662170051E-2</v>
      </c>
    </row>
    <row r="86" spans="1:56">
      <c r="A86">
        <v>9.375</v>
      </c>
      <c r="B86">
        <f t="shared" si="54"/>
        <v>4.2169650342858105E-10</v>
      </c>
      <c r="C86">
        <f t="shared" si="55"/>
        <v>2.3713737056616622E-5</v>
      </c>
      <c r="D86">
        <f t="shared" si="56"/>
        <v>2.3713315360113194E-5</v>
      </c>
      <c r="F86">
        <f t="shared" si="57"/>
        <v>9.375</v>
      </c>
      <c r="G86">
        <f t="shared" si="45"/>
        <v>4.2169650342858105E-10</v>
      </c>
      <c r="H86">
        <f t="shared" si="58"/>
        <v>4.4958047157449001E-51</v>
      </c>
      <c r="I86">
        <f t="shared" si="46"/>
        <v>1.7782794100388893E-52</v>
      </c>
      <c r="J86">
        <f t="shared" si="59"/>
        <v>0.29661462551812745</v>
      </c>
      <c r="K86">
        <f t="shared" si="60"/>
        <v>0.70338412366836811</v>
      </c>
      <c r="L86">
        <f t="shared" si="61"/>
        <v>1.6679866158470384E-21</v>
      </c>
      <c r="M86">
        <f t="shared" si="62"/>
        <v>3.9554196022152474E-42</v>
      </c>
      <c r="N86">
        <f t="shared" si="63"/>
        <v>9.3797780395519476E-63</v>
      </c>
      <c r="O86">
        <f t="shared" si="64"/>
        <v>2.2242959007936179E-83</v>
      </c>
      <c r="P86">
        <f t="shared" si="65"/>
        <v>1.7033828728548637</v>
      </c>
      <c r="Q86">
        <f t="shared" si="50"/>
        <v>1.7033828728548639E-2</v>
      </c>
      <c r="R86">
        <f t="shared" ca="1" si="66"/>
        <v>1.7038220223531329E-2</v>
      </c>
      <c r="S86">
        <f t="shared" ca="1" si="88"/>
        <v>5.0749337007035822E-3</v>
      </c>
      <c r="T86">
        <f t="shared" ca="1" si="51"/>
        <v>8.519110111765664E-2</v>
      </c>
      <c r="V86">
        <f t="shared" si="52"/>
        <v>2.96607127245133E-3</v>
      </c>
      <c r="W86">
        <f t="shared" ca="1" si="67"/>
        <v>2.9629973160176597E-3</v>
      </c>
      <c r="Y86">
        <f t="shared" ca="1" si="68"/>
        <v>2.9629973160176595E-2</v>
      </c>
      <c r="AH86">
        <v>9.375</v>
      </c>
      <c r="AI86">
        <f t="shared" si="69"/>
        <v>4.2169650342858105E-10</v>
      </c>
      <c r="AJ86">
        <f t="shared" si="70"/>
        <v>2.3713737056616622E-5</v>
      </c>
      <c r="AK86">
        <f t="shared" si="71"/>
        <v>2.3713315360113194E-5</v>
      </c>
      <c r="AM86">
        <f t="shared" si="72"/>
        <v>9.375</v>
      </c>
      <c r="AN86">
        <f t="shared" si="53"/>
        <v>4.2169650342858105E-10</v>
      </c>
      <c r="AO86">
        <f t="shared" si="73"/>
        <v>4.0455802468496417E-52</v>
      </c>
      <c r="AP86">
        <f t="shared" si="74"/>
        <v>5.6234076284957098E-57</v>
      </c>
      <c r="AQ86">
        <f t="shared" si="75"/>
        <v>3.2962426915193174E-2</v>
      </c>
      <c r="AR86">
        <f t="shared" si="76"/>
        <v>0.78166232461483354</v>
      </c>
      <c r="AS86">
        <f t="shared" si="77"/>
        <v>0.18536134832979867</v>
      </c>
      <c r="AT86">
        <f t="shared" si="78"/>
        <v>4.3956102747527688E-22</v>
      </c>
      <c r="AU86">
        <f t="shared" si="79"/>
        <v>1.0423634625884946E-42</v>
      </c>
      <c r="AV86">
        <f t="shared" si="80"/>
        <v>2.4718333069247998E-63</v>
      </c>
      <c r="AW86">
        <f t="shared" si="81"/>
        <v>2.152371121134256</v>
      </c>
      <c r="AX86">
        <f t="shared" si="82"/>
        <v>4.2376444433238703E-3</v>
      </c>
      <c r="AY86">
        <f t="shared" si="83"/>
        <v>4.2139311279637574E-3</v>
      </c>
      <c r="AZ86">
        <f t="shared" si="84"/>
        <v>2.8092874186425049E-3</v>
      </c>
      <c r="BB86">
        <f t="shared" si="85"/>
        <v>1.7033828728548639E-2</v>
      </c>
      <c r="BC86">
        <f t="shared" si="86"/>
        <v>4.2376444433238703E-3</v>
      </c>
      <c r="BD86">
        <f t="shared" si="87"/>
        <v>1.279618428522477E-2</v>
      </c>
    </row>
    <row r="87" spans="1:56">
      <c r="A87">
        <v>9.5</v>
      </c>
      <c r="B87">
        <f t="shared" si="54"/>
        <v>3.1622776601683744E-10</v>
      </c>
      <c r="C87">
        <f t="shared" si="55"/>
        <v>3.1622776601683843E-5</v>
      </c>
      <c r="D87">
        <f t="shared" si="56"/>
        <v>3.1622460373917824E-5</v>
      </c>
      <c r="F87">
        <f t="shared" si="57"/>
        <v>9.5</v>
      </c>
      <c r="G87">
        <f t="shared" si="45"/>
        <v>3.1622776601683744E-10</v>
      </c>
      <c r="H87">
        <f t="shared" si="58"/>
        <v>1.3162287660168293E-51</v>
      </c>
      <c r="I87">
        <f t="shared" si="46"/>
        <v>2.3713737056616319E-53</v>
      </c>
      <c r="J87">
        <f t="shared" si="59"/>
        <v>0.24025289082064641</v>
      </c>
      <c r="K87">
        <f t="shared" si="60"/>
        <v>0.75974634943300423</v>
      </c>
      <c r="L87">
        <f t="shared" si="61"/>
        <v>2.4025289082064713E-21</v>
      </c>
      <c r="M87">
        <f t="shared" si="62"/>
        <v>7.5974634943300639E-42</v>
      </c>
      <c r="N87">
        <f t="shared" si="63"/>
        <v>2.4025289082064789E-62</v>
      </c>
      <c r="O87">
        <f t="shared" si="64"/>
        <v>7.5974634943300876E-83</v>
      </c>
      <c r="P87">
        <f t="shared" si="65"/>
        <v>1.7597455896866547</v>
      </c>
      <c r="Q87">
        <f t="shared" si="50"/>
        <v>1.7597455896866551E-2</v>
      </c>
      <c r="R87">
        <f t="shared" ca="1" si="66"/>
        <v>1.7603401457229079E-2</v>
      </c>
      <c r="S87">
        <f t="shared" ca="1" si="88"/>
        <v>4.5214498695820005E-3</v>
      </c>
      <c r="T87">
        <f t="shared" ca="1" si="51"/>
        <v>8.8017007286145393E-2</v>
      </c>
      <c r="V87">
        <f t="shared" si="52"/>
        <v>2.4024441041334194E-3</v>
      </c>
      <c r="W87">
        <f t="shared" ca="1" si="67"/>
        <v>2.3985233859887341E-3</v>
      </c>
      <c r="Y87">
        <f t="shared" ca="1" si="68"/>
        <v>2.398523385988734E-2</v>
      </c>
      <c r="AH87">
        <v>9.5</v>
      </c>
      <c r="AI87">
        <f t="shared" si="69"/>
        <v>3.1622776601683744E-10</v>
      </c>
      <c r="AJ87">
        <f t="shared" si="70"/>
        <v>3.1622776601683843E-5</v>
      </c>
      <c r="AK87">
        <f t="shared" si="71"/>
        <v>3.1622460373917824E-5</v>
      </c>
      <c r="AM87">
        <f t="shared" si="72"/>
        <v>9.5</v>
      </c>
      <c r="AN87">
        <f t="shared" si="53"/>
        <v>3.1622776601683744E-10</v>
      </c>
      <c r="AO87">
        <f t="shared" si="73"/>
        <v>1.3478605426185137E-52</v>
      </c>
      <c r="AP87">
        <f t="shared" si="74"/>
        <v>9.9999900000098053E-58</v>
      </c>
      <c r="AQ87">
        <f t="shared" si="75"/>
        <v>2.3461460293399038E-2</v>
      </c>
      <c r="AR87">
        <f t="shared" si="76"/>
        <v>0.74191651760743371</v>
      </c>
      <c r="AS87">
        <f t="shared" si="77"/>
        <v>0.23461460293399114</v>
      </c>
      <c r="AT87">
        <f t="shared" si="78"/>
        <v>7.4191651760743607E-22</v>
      </c>
      <c r="AU87">
        <f t="shared" si="79"/>
        <v>2.3461460293399184E-42</v>
      </c>
      <c r="AV87">
        <f t="shared" si="80"/>
        <v>7.4191651760743836E-63</v>
      </c>
      <c r="AW87">
        <f t="shared" si="81"/>
        <v>2.2111383043102397</v>
      </c>
      <c r="AX87">
        <f t="shared" si="82"/>
        <v>3.9438085274439514E-3</v>
      </c>
      <c r="AY87">
        <f t="shared" si="83"/>
        <v>3.9121860670700333E-3</v>
      </c>
      <c r="AZ87">
        <f t="shared" si="84"/>
        <v>2.6081240447133557E-3</v>
      </c>
      <c r="BB87">
        <f t="shared" si="85"/>
        <v>1.7597455896866551E-2</v>
      </c>
      <c r="BC87">
        <f t="shared" si="86"/>
        <v>3.9438085274439514E-3</v>
      </c>
      <c r="BD87">
        <f t="shared" si="87"/>
        <v>1.36536473694226E-2</v>
      </c>
    </row>
    <row r="88" spans="1:56">
      <c r="A88">
        <v>9.625</v>
      </c>
      <c r="B88">
        <f t="shared" si="54"/>
        <v>2.3713737056616541E-10</v>
      </c>
      <c r="C88">
        <f t="shared" si="55"/>
        <v>4.2169650342858243E-5</v>
      </c>
      <c r="D88">
        <f t="shared" si="56"/>
        <v>4.2169413205487678E-5</v>
      </c>
      <c r="F88">
        <f t="shared" si="57"/>
        <v>9.625</v>
      </c>
      <c r="G88">
        <f t="shared" si="45"/>
        <v>2.3713737056616541E-10</v>
      </c>
      <c r="H88">
        <f t="shared" si="58"/>
        <v>3.9121736477802377E-52</v>
      </c>
      <c r="I88">
        <f t="shared" si="46"/>
        <v>3.1622776601683614E-54</v>
      </c>
      <c r="J88">
        <f t="shared" si="59"/>
        <v>0.19168224032129638</v>
      </c>
      <c r="K88">
        <f t="shared" si="60"/>
        <v>0.8083173051284791</v>
      </c>
      <c r="L88">
        <f t="shared" si="61"/>
        <v>3.4086458123349417E-21</v>
      </c>
      <c r="M88">
        <f t="shared" si="62"/>
        <v>1.437414020488125E-41</v>
      </c>
      <c r="N88">
        <f t="shared" si="63"/>
        <v>6.0615246641906307E-62</v>
      </c>
      <c r="O88">
        <f t="shared" si="64"/>
        <v>2.5561237563353011E-82</v>
      </c>
      <c r="P88">
        <f t="shared" si="65"/>
        <v>1.8083168505782545</v>
      </c>
      <c r="Q88">
        <f t="shared" si="50"/>
        <v>1.8083168505782548E-2</v>
      </c>
      <c r="R88">
        <f t="shared" ca="1" si="66"/>
        <v>1.8091199923527888E-2</v>
      </c>
      <c r="S88">
        <f t="shared" ca="1" si="88"/>
        <v>3.9023877303904775E-3</v>
      </c>
      <c r="T88">
        <f t="shared" ca="1" si="51"/>
        <v>9.0455999617639435E-2</v>
      </c>
      <c r="V88">
        <f t="shared" si="52"/>
        <v>1.9167314952174212E-3</v>
      </c>
      <c r="W88">
        <f t="shared" ca="1" si="67"/>
        <v>1.9117083976833693E-3</v>
      </c>
      <c r="Y88">
        <f t="shared" ca="1" si="68"/>
        <v>1.9117083976833694E-2</v>
      </c>
      <c r="AH88">
        <v>9.625</v>
      </c>
      <c r="AI88">
        <f t="shared" si="69"/>
        <v>2.3713737056616541E-10</v>
      </c>
      <c r="AJ88">
        <f t="shared" si="70"/>
        <v>4.2169650342858243E-5</v>
      </c>
      <c r="AK88">
        <f t="shared" si="71"/>
        <v>4.2169413205487678E-5</v>
      </c>
      <c r="AM88">
        <f t="shared" si="72"/>
        <v>9.625</v>
      </c>
      <c r="AN88">
        <f t="shared" si="53"/>
        <v>2.3713737056616541E-10</v>
      </c>
      <c r="AO88">
        <f t="shared" si="73"/>
        <v>4.5708062960590418E-53</v>
      </c>
      <c r="AP88">
        <f t="shared" si="74"/>
        <v>1.7782776317612684E-58</v>
      </c>
      <c r="AQ88">
        <f t="shared" si="75"/>
        <v>1.6406169081787918E-2</v>
      </c>
      <c r="AR88">
        <f t="shared" si="76"/>
        <v>0.69184241364480825</v>
      </c>
      <c r="AS88">
        <f t="shared" si="77"/>
        <v>0.29174752675760662</v>
      </c>
      <c r="AT88">
        <f t="shared" si="78"/>
        <v>1.230289119176195E-21</v>
      </c>
      <c r="AU88">
        <f t="shared" si="79"/>
        <v>5.1880861976283191E-42</v>
      </c>
      <c r="AV88">
        <f t="shared" si="80"/>
        <v>2.1877978090259521E-62</v>
      </c>
      <c r="AW88">
        <f t="shared" si="81"/>
        <v>2.2753335766442246</v>
      </c>
      <c r="AX88">
        <f t="shared" si="82"/>
        <v>3.6228321657740268E-3</v>
      </c>
      <c r="AY88">
        <f t="shared" si="83"/>
        <v>3.5806627525685393E-3</v>
      </c>
      <c r="AZ88">
        <f t="shared" si="84"/>
        <v>2.3871085017123594E-3</v>
      </c>
      <c r="BB88">
        <f t="shared" si="85"/>
        <v>1.8083168505782548E-2</v>
      </c>
      <c r="BC88">
        <f t="shared" si="86"/>
        <v>3.6228321657740268E-3</v>
      </c>
      <c r="BD88">
        <f t="shared" si="87"/>
        <v>1.4460336340008522E-2</v>
      </c>
    </row>
    <row r="89" spans="1:56">
      <c r="A89">
        <v>9.75</v>
      </c>
      <c r="B89">
        <f t="shared" si="54"/>
        <v>1.778279410038918E-10</v>
      </c>
      <c r="C89">
        <f t="shared" si="55"/>
        <v>5.6234132519035063E-5</v>
      </c>
      <c r="D89">
        <f t="shared" si="56"/>
        <v>5.6233954691094058E-5</v>
      </c>
      <c r="F89">
        <f t="shared" si="57"/>
        <v>9.75</v>
      </c>
      <c r="G89">
        <f t="shared" si="45"/>
        <v>1.778279410038918E-10</v>
      </c>
      <c r="H89">
        <f t="shared" si="58"/>
        <v>1.1778282572316454E-52</v>
      </c>
      <c r="I89">
        <f>G89^6/$C90</f>
        <v>4.2169650342857479E-55</v>
      </c>
      <c r="J89">
        <f t="shared" si="59"/>
        <v>0.15097951667576284</v>
      </c>
      <c r="K89">
        <f t="shared" si="60"/>
        <v>0.8490202148404713</v>
      </c>
      <c r="L89">
        <f t="shared" si="61"/>
        <v>4.7743915272678667E-21</v>
      </c>
      <c r="M89">
        <f t="shared" si="62"/>
        <v>2.684837658421394E-41</v>
      </c>
      <c r="N89">
        <f t="shared" si="63"/>
        <v>1.5097951667576443E-61</v>
      </c>
      <c r="O89">
        <f t="shared" si="64"/>
        <v>8.4902021484048016E-82</v>
      </c>
      <c r="P89">
        <f t="shared" si="65"/>
        <v>1.8490199463567054</v>
      </c>
      <c r="Q89">
        <f t="shared" si="50"/>
        <v>1.8490199463567059E-2</v>
      </c>
      <c r="R89">
        <f t="shared" ca="1" si="66"/>
        <v>1.8501024787984498E-2</v>
      </c>
      <c r="S89">
        <f t="shared" ca="1" si="88"/>
        <v>3.2785989156528805E-3</v>
      </c>
      <c r="T89">
        <f t="shared" ca="1" si="51"/>
        <v>9.2505123939922482E-2</v>
      </c>
      <c r="V89">
        <f t="shared" si="52"/>
        <v>1.5097005374329123E-3</v>
      </c>
      <c r="W89">
        <f t="shared" ca="1" si="67"/>
        <v>1.5032318152659041E-3</v>
      </c>
      <c r="Y89">
        <f t="shared" ca="1" si="68"/>
        <v>1.5032318152659041E-2</v>
      </c>
      <c r="AH89">
        <v>9.75</v>
      </c>
      <c r="AI89">
        <f t="shared" si="69"/>
        <v>1.778279410038918E-10</v>
      </c>
      <c r="AJ89">
        <f t="shared" si="70"/>
        <v>5.6234132519035063E-5</v>
      </c>
      <c r="AK89">
        <f t="shared" si="71"/>
        <v>5.6233954691094058E-5</v>
      </c>
      <c r="AM89">
        <f t="shared" si="72"/>
        <v>9.75</v>
      </c>
      <c r="AN89">
        <f t="shared" si="53"/>
        <v>1.778279410038918E-10</v>
      </c>
      <c r="AO89">
        <f t="shared" si="73"/>
        <v>1.5801272815683829E-53</v>
      </c>
      <c r="AP89">
        <f t="shared" si="74"/>
        <v>3.1622744978937993E-59</v>
      </c>
      <c r="AQ89">
        <f t="shared" si="75"/>
        <v>1.1254026373583251E-2</v>
      </c>
      <c r="AR89">
        <f t="shared" si="76"/>
        <v>0.63286041046479613</v>
      </c>
      <c r="AS89">
        <f t="shared" si="77"/>
        <v>0.35588356188128256</v>
      </c>
      <c r="AT89">
        <f t="shared" si="78"/>
        <v>2.0012803380178261E-21</v>
      </c>
      <c r="AU89">
        <f t="shared" si="79"/>
        <v>1.125402637358337E-41</v>
      </c>
      <c r="AV89">
        <f t="shared" si="80"/>
        <v>6.3286041046480287E-62</v>
      </c>
      <c r="AW89">
        <f t="shared" si="81"/>
        <v>2.3446255329470231</v>
      </c>
      <c r="AX89">
        <f t="shared" si="82"/>
        <v>3.276372384260034E-3</v>
      </c>
      <c r="AY89">
        <f t="shared" si="83"/>
        <v>3.2201384295689399E-3</v>
      </c>
      <c r="AZ89">
        <f t="shared" si="84"/>
        <v>2.1467589530459598E-3</v>
      </c>
      <c r="BB89">
        <f t="shared" si="85"/>
        <v>1.8490199463567059E-2</v>
      </c>
      <c r="BC89">
        <f t="shared" si="86"/>
        <v>3.276372384260034E-3</v>
      </c>
      <c r="BD89">
        <f t="shared" si="87"/>
        <v>1.5213827079307025E-2</v>
      </c>
    </row>
    <row r="90" spans="1:56">
      <c r="A90">
        <v>9.875</v>
      </c>
      <c r="B90">
        <f t="shared" si="54"/>
        <v>1.3335214321633217E-10</v>
      </c>
      <c r="C90">
        <f t="shared" si="55"/>
        <v>7.4989420933245708E-5</v>
      </c>
      <c r="D90">
        <f t="shared" si="56"/>
        <v>7.4989287581102496E-5</v>
      </c>
      <c r="F90">
        <f t="shared" si="57"/>
        <v>9.875</v>
      </c>
      <c r="G90">
        <f t="shared" ref="G90:G123" si="89">10^-F90</f>
        <v>1.3335214321633217E-10</v>
      </c>
      <c r="H90">
        <f t="shared" si="58"/>
        <v>3.5839747259382616E-53</v>
      </c>
      <c r="I90">
        <f t="shared" ref="I90:I123" si="90">G90^6/$C91</f>
        <v>5.623413251903432E-56</v>
      </c>
      <c r="J90">
        <f t="shared" si="59"/>
        <v>0.11766168449142207</v>
      </c>
      <c r="K90">
        <f t="shared" si="60"/>
        <v>0.88233815860419984</v>
      </c>
      <c r="L90">
        <f t="shared" si="61"/>
        <v>6.6166027581035249E-21</v>
      </c>
      <c r="M90">
        <f t="shared" si="62"/>
        <v>4.9617520937549978E-41</v>
      </c>
      <c r="N90">
        <f t="shared" si="63"/>
        <v>3.7207891632500682E-61</v>
      </c>
      <c r="O90">
        <f t="shared" si="64"/>
        <v>2.7901982476681841E-81</v>
      </c>
      <c r="P90">
        <f t="shared" si="65"/>
        <v>1.8823380016998219</v>
      </c>
      <c r="Q90">
        <f t="shared" si="50"/>
        <v>1.8823380016998223E-2</v>
      </c>
      <c r="R90">
        <f t="shared" ca="1" si="66"/>
        <v>1.8837942165068594E-2</v>
      </c>
      <c r="S90">
        <f t="shared" ca="1" si="88"/>
        <v>2.6953390166727653E-3</v>
      </c>
      <c r="T90">
        <f t="shared" ca="1" si="51"/>
        <v>9.418971082534297E-2</v>
      </c>
      <c r="V90">
        <f t="shared" si="52"/>
        <v>1.1765199840017473E-3</v>
      </c>
      <c r="W90">
        <f t="shared" ca="1" si="67"/>
        <v>1.1681450715765481E-3</v>
      </c>
      <c r="Y90">
        <f t="shared" ca="1" si="68"/>
        <v>1.1681450715765479E-2</v>
      </c>
      <c r="AH90">
        <v>9.875</v>
      </c>
      <c r="AI90">
        <f t="shared" si="69"/>
        <v>1.3335214321633217E-10</v>
      </c>
      <c r="AJ90">
        <f t="shared" si="70"/>
        <v>7.4989420933245708E-5</v>
      </c>
      <c r="AK90">
        <f t="shared" si="71"/>
        <v>7.4989287581102496E-5</v>
      </c>
      <c r="AM90">
        <f t="shared" si="72"/>
        <v>9.875</v>
      </c>
      <c r="AN90">
        <f t="shared" si="53"/>
        <v>1.3335214321633217E-10</v>
      </c>
      <c r="AO90">
        <f t="shared" si="73"/>
        <v>5.5758266395861094E-54</v>
      </c>
      <c r="AP90">
        <f t="shared" si="74"/>
        <v>5.6234076284957471E-60</v>
      </c>
      <c r="AQ90">
        <f t="shared" si="75"/>
        <v>7.562941437861505E-3</v>
      </c>
      <c r="AR90">
        <f t="shared" si="76"/>
        <v>0.56714059897728297</v>
      </c>
      <c r="AS90">
        <f t="shared" si="77"/>
        <v>0.42529545105040578</v>
      </c>
      <c r="AT90">
        <f t="shared" si="78"/>
        <v>3.1892659599813473E-21</v>
      </c>
      <c r="AU90">
        <f t="shared" si="79"/>
        <v>2.3916120754111323E-41</v>
      </c>
      <c r="AV90">
        <f t="shared" si="80"/>
        <v>1.7934560463203879E-61</v>
      </c>
      <c r="AW90">
        <f t="shared" si="81"/>
        <v>2.4177304925436447</v>
      </c>
      <c r="AX90">
        <f t="shared" si="82"/>
        <v>2.9108475862769261E-3</v>
      </c>
      <c r="AY90">
        <f t="shared" si="83"/>
        <v>2.8358582986958238E-3</v>
      </c>
      <c r="AZ90">
        <f t="shared" si="84"/>
        <v>1.8905721991305492E-3</v>
      </c>
      <c r="BB90">
        <f t="shared" si="85"/>
        <v>1.8823380016998223E-2</v>
      </c>
      <c r="BC90">
        <f t="shared" si="86"/>
        <v>2.9108475862769261E-3</v>
      </c>
      <c r="BD90">
        <f t="shared" si="87"/>
        <v>1.5912532430721296E-2</v>
      </c>
    </row>
    <row r="91" spans="1:56">
      <c r="A91">
        <v>10</v>
      </c>
      <c r="B91">
        <f t="shared" si="54"/>
        <v>1E-10</v>
      </c>
      <c r="C91">
        <f t="shared" si="55"/>
        <v>9.9999999999999991E-5</v>
      </c>
      <c r="D91">
        <f t="shared" si="56"/>
        <v>9.9999899999999998E-5</v>
      </c>
      <c r="F91">
        <f t="shared" si="57"/>
        <v>10</v>
      </c>
      <c r="G91">
        <f t="shared" si="89"/>
        <v>1E-10</v>
      </c>
      <c r="H91">
        <f t="shared" si="58"/>
        <v>1.1000001000000002E-53</v>
      </c>
      <c r="I91">
        <f t="shared" si="90"/>
        <v>7.4989420933245397E-57</v>
      </c>
      <c r="J91">
        <f t="shared" si="59"/>
        <v>9.0909082644628852E-2</v>
      </c>
      <c r="K91">
        <f t="shared" si="60"/>
        <v>0.90909082644628858</v>
      </c>
      <c r="L91">
        <f t="shared" si="61"/>
        <v>9.0909082644628846E-21</v>
      </c>
      <c r="M91">
        <f t="shared" si="62"/>
        <v>9.0909082644628851E-41</v>
      </c>
      <c r="N91">
        <f t="shared" si="63"/>
        <v>9.0909082644628829E-61</v>
      </c>
      <c r="O91">
        <f t="shared" si="64"/>
        <v>9.0909082644628819E-81</v>
      </c>
      <c r="P91">
        <f t="shared" si="65"/>
        <v>1.909090735537206</v>
      </c>
      <c r="Q91">
        <f t="shared" si="50"/>
        <v>1.9090907355372062E-2</v>
      </c>
      <c r="R91">
        <f t="shared" ca="1" si="66"/>
        <v>1.9110462567100382E-2</v>
      </c>
      <c r="S91">
        <f t="shared" ca="1" si="88"/>
        <v>2.180163216254305E-3</v>
      </c>
      <c r="T91">
        <f t="shared" ca="1" si="51"/>
        <v>9.5552312835501904E-2</v>
      </c>
      <c r="V91">
        <f t="shared" si="52"/>
        <v>9.0899264562790646E-4</v>
      </c>
      <c r="W91">
        <f t="shared" ca="1" si="67"/>
        <v>8.9809456196403693E-4</v>
      </c>
      <c r="Y91">
        <f t="shared" ca="1" si="68"/>
        <v>8.9809456196403691E-3</v>
      </c>
      <c r="AH91">
        <v>10</v>
      </c>
      <c r="AI91">
        <f t="shared" si="69"/>
        <v>1E-10</v>
      </c>
      <c r="AJ91">
        <f t="shared" si="70"/>
        <v>9.9999999999999991E-5</v>
      </c>
      <c r="AK91">
        <f t="shared" si="71"/>
        <v>9.9999899999999998E-5</v>
      </c>
      <c r="AM91">
        <f t="shared" si="72"/>
        <v>10</v>
      </c>
      <c r="AN91">
        <f t="shared" si="53"/>
        <v>1E-10</v>
      </c>
      <c r="AO91">
        <f t="shared" si="73"/>
        <v>2.010001E-54</v>
      </c>
      <c r="AP91">
        <f t="shared" si="74"/>
        <v>9.9999900000099034E-61</v>
      </c>
      <c r="AQ91">
        <f t="shared" si="75"/>
        <v>4.975121902924427E-3</v>
      </c>
      <c r="AR91">
        <f t="shared" si="76"/>
        <v>0.49751219029244265</v>
      </c>
      <c r="AS91">
        <f t="shared" si="77"/>
        <v>0.4975121902924427</v>
      </c>
      <c r="AT91">
        <f t="shared" si="78"/>
        <v>4.9751219029244271E-21</v>
      </c>
      <c r="AU91">
        <f t="shared" si="79"/>
        <v>4.975121902924425E-41</v>
      </c>
      <c r="AV91">
        <f t="shared" si="80"/>
        <v>4.9751219029244255E-61</v>
      </c>
      <c r="AW91">
        <f t="shared" si="81"/>
        <v>2.4925360733651378</v>
      </c>
      <c r="AX91">
        <f t="shared" si="82"/>
        <v>2.5368196821694603E-3</v>
      </c>
      <c r="AY91">
        <f t="shared" si="83"/>
        <v>2.4368197821694605E-3</v>
      </c>
      <c r="AZ91">
        <f t="shared" si="84"/>
        <v>1.6245465214463071E-3</v>
      </c>
      <c r="BB91">
        <f t="shared" si="85"/>
        <v>1.9090907355372062E-2</v>
      </c>
      <c r="BC91">
        <f t="shared" si="86"/>
        <v>2.5368196821694603E-3</v>
      </c>
      <c r="BD91">
        <f t="shared" si="87"/>
        <v>1.6554087673202603E-2</v>
      </c>
    </row>
    <row r="92" spans="1:56">
      <c r="A92">
        <v>10.125</v>
      </c>
      <c r="B92">
        <f t="shared" si="54"/>
        <v>7.4989420933245374E-11</v>
      </c>
      <c r="C92">
        <f t="shared" si="55"/>
        <v>1.3335214321633277E-4</v>
      </c>
      <c r="D92">
        <f t="shared" si="56"/>
        <v>1.3335206822691185E-4</v>
      </c>
      <c r="F92">
        <f t="shared" si="57"/>
        <v>10.125</v>
      </c>
      <c r="G92">
        <f t="shared" si="89"/>
        <v>7.4989420933245374E-11</v>
      </c>
      <c r="H92">
        <f t="shared" si="58"/>
        <v>3.3994152085624483E-54</v>
      </c>
      <c r="I92">
        <f t="shared" si="90"/>
        <v>9.9999999999998213E-58</v>
      </c>
      <c r="J92">
        <f t="shared" si="59"/>
        <v>6.9758283709757077E-2</v>
      </c>
      <c r="K92">
        <f t="shared" si="60"/>
        <v>0.93024166397890995</v>
      </c>
      <c r="L92">
        <f t="shared" si="61"/>
        <v>1.2404971960071528E-20</v>
      </c>
      <c r="M92">
        <f t="shared" si="62"/>
        <v>1.6542295974140507E-40</v>
      </c>
      <c r="N92">
        <f t="shared" si="63"/>
        <v>2.2059506218705496E-60</v>
      </c>
      <c r="O92">
        <f t="shared" si="64"/>
        <v>2.9416824325583986E-80</v>
      </c>
      <c r="P92">
        <f t="shared" si="65"/>
        <v>1.9302416116675771</v>
      </c>
      <c r="Q92">
        <f t="shared" si="50"/>
        <v>1.9302416116675776E-2</v>
      </c>
      <c r="R92">
        <f t="shared" ca="1" si="66"/>
        <v>1.9328638893360672E-2</v>
      </c>
      <c r="S92">
        <f t="shared" ca="1" si="88"/>
        <v>1.7454106100823208E-3</v>
      </c>
      <c r="T92">
        <f t="shared" ca="1" si="51"/>
        <v>9.6643194466803362E-2</v>
      </c>
      <c r="V92">
        <f t="shared" si="52"/>
        <v>6.9748388432419497E-4</v>
      </c>
      <c r="W92">
        <f t="shared" ca="1" si="67"/>
        <v>6.8323756607623792E-4</v>
      </c>
      <c r="Y92">
        <f t="shared" ca="1" si="68"/>
        <v>6.8323756607623787E-3</v>
      </c>
      <c r="AH92">
        <v>10.125</v>
      </c>
      <c r="AI92">
        <f t="shared" si="69"/>
        <v>7.4989420933245374E-11</v>
      </c>
      <c r="AJ92">
        <f t="shared" si="70"/>
        <v>1.3335214321633277E-4</v>
      </c>
      <c r="AK92">
        <f t="shared" si="71"/>
        <v>1.3335206822691185E-4</v>
      </c>
      <c r="AM92">
        <f t="shared" si="72"/>
        <v>10.125</v>
      </c>
      <c r="AN92">
        <f t="shared" si="53"/>
        <v>7.4989420933245374E-11</v>
      </c>
      <c r="AO92">
        <f t="shared" si="73"/>
        <v>7.4029582097901587E-55</v>
      </c>
      <c r="AP92">
        <f t="shared" si="74"/>
        <v>1.7782776317612441E-61</v>
      </c>
      <c r="AQ92">
        <f t="shared" si="75"/>
        <v>3.2032785252327401E-3</v>
      </c>
      <c r="AR92">
        <f t="shared" si="76"/>
        <v>0.4271640566586396</v>
      </c>
      <c r="AS92">
        <f t="shared" si="77"/>
        <v>0.56963242460412589</v>
      </c>
      <c r="AT92">
        <f t="shared" si="78"/>
        <v>7.5961704666476267E-21</v>
      </c>
      <c r="AU92">
        <f t="shared" si="79"/>
        <v>1.0129656119640716E-40</v>
      </c>
      <c r="AV92">
        <f t="shared" si="80"/>
        <v>1.3508113535985305E-60</v>
      </c>
      <c r="AW92">
        <f t="shared" si="81"/>
        <v>2.5664286656548896</v>
      </c>
      <c r="AX92">
        <f t="shared" si="82"/>
        <v>2.1673567207207015E-3</v>
      </c>
      <c r="AY92">
        <f t="shared" si="83"/>
        <v>2.0340046524937897E-3</v>
      </c>
      <c r="AZ92">
        <f t="shared" si="84"/>
        <v>1.3560031016625264E-3</v>
      </c>
      <c r="BB92">
        <f t="shared" si="85"/>
        <v>1.9302416116675776E-2</v>
      </c>
      <c r="BC92">
        <f t="shared" si="86"/>
        <v>2.1673567207207015E-3</v>
      </c>
      <c r="BD92">
        <f t="shared" si="87"/>
        <v>1.7135059395955075E-2</v>
      </c>
    </row>
    <row r="93" spans="1:56">
      <c r="A93">
        <v>10.25</v>
      </c>
      <c r="B93">
        <f t="shared" si="54"/>
        <v>5.6234132519034822E-11</v>
      </c>
      <c r="C93">
        <f t="shared" si="55"/>
        <v>1.7782794100389254E-4</v>
      </c>
      <c r="D93">
        <f t="shared" si="56"/>
        <v>1.7782788476976001E-4</v>
      </c>
      <c r="F93">
        <f t="shared" si="57"/>
        <v>10.25</v>
      </c>
      <c r="G93">
        <f t="shared" si="89"/>
        <v>5.6234132519034822E-11</v>
      </c>
      <c r="H93">
        <f t="shared" si="58"/>
        <v>1.0562341641418052E-54</v>
      </c>
      <c r="I93">
        <f t="shared" si="90"/>
        <v>1.3335214321633068E-58</v>
      </c>
      <c r="J93">
        <f t="shared" si="59"/>
        <v>5.3240213608054386E-2</v>
      </c>
      <c r="K93">
        <f t="shared" si="60"/>
        <v>0.94675975645277333</v>
      </c>
      <c r="L93">
        <f t="shared" si="61"/>
        <v>1.6836033811534342E-20</v>
      </c>
      <c r="M93">
        <f t="shared" si="62"/>
        <v>2.993917227377069E-40</v>
      </c>
      <c r="N93">
        <f t="shared" si="63"/>
        <v>5.3240213608054691E-60</v>
      </c>
      <c r="O93">
        <f t="shared" si="64"/>
        <v>9.4675975645277882E-80</v>
      </c>
      <c r="P93">
        <f t="shared" si="65"/>
        <v>1.946759726513601</v>
      </c>
      <c r="Q93">
        <f t="shared" si="50"/>
        <v>1.9467597265136014E-2</v>
      </c>
      <c r="R93">
        <f t="shared" ca="1" si="66"/>
        <v>1.950272069145207E-2</v>
      </c>
      <c r="S93">
        <f t="shared" ca="1" si="88"/>
        <v>1.3926543847311845E-3</v>
      </c>
      <c r="T93">
        <f t="shared" ca="1" si="51"/>
        <v>9.7513603457260345E-2</v>
      </c>
      <c r="V93">
        <f t="shared" si="52"/>
        <v>5.3230273586395659E-4</v>
      </c>
      <c r="W93">
        <f t="shared" ca="1" si="67"/>
        <v>5.136066116135106E-4</v>
      </c>
      <c r="Y93">
        <f t="shared" ca="1" si="68"/>
        <v>5.1360661161351058E-3</v>
      </c>
      <c r="AH93">
        <v>10.25</v>
      </c>
      <c r="AI93">
        <f t="shared" si="69"/>
        <v>5.6234132519034822E-11</v>
      </c>
      <c r="AJ93">
        <f t="shared" si="70"/>
        <v>1.7782794100389254E-4</v>
      </c>
      <c r="AK93">
        <f t="shared" si="71"/>
        <v>1.7782788476976001E-4</v>
      </c>
      <c r="AM93">
        <f t="shared" si="72"/>
        <v>10.25</v>
      </c>
      <c r="AN93">
        <f t="shared" si="53"/>
        <v>5.6234132519034822E-11</v>
      </c>
      <c r="AO93">
        <f t="shared" si="73"/>
        <v>2.7839031395185781E-55</v>
      </c>
      <c r="AP93">
        <f t="shared" si="74"/>
        <v>3.1622744978938215E-62</v>
      </c>
      <c r="AQ93">
        <f t="shared" si="75"/>
        <v>2.0199744639376742E-3</v>
      </c>
      <c r="AR93">
        <f t="shared" si="76"/>
        <v>0.35920789980247825</v>
      </c>
      <c r="AS93">
        <f t="shared" si="77"/>
        <v>0.63877201214207235</v>
      </c>
      <c r="AT93">
        <f t="shared" si="78"/>
        <v>1.135915116901382E-20</v>
      </c>
      <c r="AU93">
        <f t="shared" si="79"/>
        <v>2.0199744639376861E-40</v>
      </c>
      <c r="AV93">
        <f t="shared" si="80"/>
        <v>3.5920789980248036E-60</v>
      </c>
      <c r="AW93">
        <f t="shared" si="81"/>
        <v>2.6367518104951113</v>
      </c>
      <c r="AX93">
        <f t="shared" si="82"/>
        <v>1.8157409965195929E-3</v>
      </c>
      <c r="AY93">
        <f t="shared" si="83"/>
        <v>1.6379131117498329E-3</v>
      </c>
      <c r="AZ93">
        <f t="shared" si="84"/>
        <v>1.0919420744998885E-3</v>
      </c>
      <c r="BB93">
        <f t="shared" si="85"/>
        <v>1.9467597265136014E-2</v>
      </c>
      <c r="BC93">
        <f t="shared" si="86"/>
        <v>1.8157409965195929E-3</v>
      </c>
      <c r="BD93">
        <f t="shared" si="87"/>
        <v>1.7651856268616421E-2</v>
      </c>
    </row>
    <row r="94" spans="1:56">
      <c r="A94">
        <v>10.375</v>
      </c>
      <c r="B94">
        <f t="shared" si="54"/>
        <v>4.216965034285806E-11</v>
      </c>
      <c r="C94">
        <f t="shared" si="55"/>
        <v>2.3713737056616646E-4</v>
      </c>
      <c r="D94">
        <f t="shared" si="56"/>
        <v>2.3713732839651612E-4</v>
      </c>
      <c r="F94">
        <f t="shared" si="57"/>
        <v>10.375</v>
      </c>
      <c r="G94">
        <f t="shared" si="89"/>
        <v>4.216965034285806E-11</v>
      </c>
      <c r="H94">
        <f t="shared" si="58"/>
        <v>3.2956298596187925E-55</v>
      </c>
      <c r="I94">
        <f t="shared" si="90"/>
        <v>1.7782794100388767E-59</v>
      </c>
      <c r="J94">
        <f t="shared" si="59"/>
        <v>4.046332534192864E-2</v>
      </c>
      <c r="K94">
        <f t="shared" si="60"/>
        <v>0.95953665759482853</v>
      </c>
      <c r="L94">
        <f t="shared" si="61"/>
        <v>2.2754199994388565E-20</v>
      </c>
      <c r="M94">
        <f t="shared" si="62"/>
        <v>5.3958711560059828E-40</v>
      </c>
      <c r="N94">
        <f t="shared" si="63"/>
        <v>1.2795626978490794E-59</v>
      </c>
      <c r="O94">
        <f t="shared" si="64"/>
        <v>3.0343213364248085E-79</v>
      </c>
      <c r="P94">
        <f t="shared" si="65"/>
        <v>1.9595366405315857</v>
      </c>
      <c r="Q94">
        <f t="shared" si="50"/>
        <v>1.959536640531586E-2</v>
      </c>
      <c r="R94">
        <f t="shared" ca="1" si="66"/>
        <v>1.9642369833684194E-2</v>
      </c>
      <c r="S94">
        <f t="shared" ca="1" si="88"/>
        <v>1.1171931378569921E-3</v>
      </c>
      <c r="T94">
        <f t="shared" ca="1" si="51"/>
        <v>9.8211849168420962E-2</v>
      </c>
      <c r="V94">
        <f t="shared" si="52"/>
        <v>4.0453359568410902E-4</v>
      </c>
      <c r="W94">
        <f t="shared" ca="1" si="67"/>
        <v>3.7991893323610876E-4</v>
      </c>
      <c r="Y94">
        <f t="shared" ca="1" si="68"/>
        <v>3.7991893323610876E-3</v>
      </c>
      <c r="AH94">
        <v>10.375</v>
      </c>
      <c r="AI94">
        <f t="shared" si="69"/>
        <v>4.216965034285806E-11</v>
      </c>
      <c r="AJ94">
        <f t="shared" si="70"/>
        <v>2.3713737056616646E-4</v>
      </c>
      <c r="AK94">
        <f t="shared" si="71"/>
        <v>2.3713732839651612E-4</v>
      </c>
      <c r="AM94">
        <f t="shared" si="72"/>
        <v>10.375</v>
      </c>
      <c r="AN94">
        <f t="shared" si="53"/>
        <v>4.216965034285806E-11</v>
      </c>
      <c r="AO94">
        <f t="shared" si="73"/>
        <v>1.067455553015576E-55</v>
      </c>
      <c r="AP94">
        <f t="shared" si="74"/>
        <v>5.6234076284956753E-63</v>
      </c>
      <c r="AQ94">
        <f t="shared" si="75"/>
        <v>1.2492524193593658E-3</v>
      </c>
      <c r="AR94">
        <f t="shared" si="76"/>
        <v>0.29624443390030192</v>
      </c>
      <c r="AS94">
        <f t="shared" si="77"/>
        <v>0.70250626099980107</v>
      </c>
      <c r="AT94">
        <f t="shared" si="78"/>
        <v>1.6659048753976182E-20</v>
      </c>
      <c r="AU94">
        <f t="shared" si="79"/>
        <v>3.9504830176514834E-40</v>
      </c>
      <c r="AV94">
        <f t="shared" si="80"/>
        <v>9.3680715527216723E-60</v>
      </c>
      <c r="AW94">
        <f t="shared" si="81"/>
        <v>2.7012569032193663</v>
      </c>
      <c r="AX94">
        <f t="shared" si="82"/>
        <v>1.4932155328983179E-3</v>
      </c>
      <c r="AY94">
        <f t="shared" si="83"/>
        <v>1.2560782045018019E-3</v>
      </c>
      <c r="AZ94">
        <f t="shared" si="84"/>
        <v>8.3738546966786792E-4</v>
      </c>
      <c r="BB94">
        <f t="shared" si="85"/>
        <v>1.959536640531586E-2</v>
      </c>
      <c r="BC94">
        <f t="shared" si="86"/>
        <v>1.4932155328983179E-3</v>
      </c>
      <c r="BD94">
        <f t="shared" si="87"/>
        <v>1.8102150872417542E-2</v>
      </c>
    </row>
    <row r="95" spans="1:56">
      <c r="A95">
        <v>10.5</v>
      </c>
      <c r="B95">
        <f t="shared" si="54"/>
        <v>3.162277660168371E-11</v>
      </c>
      <c r="C95">
        <f t="shared" si="55"/>
        <v>3.1622776601683875E-4</v>
      </c>
      <c r="D95">
        <f t="shared" si="56"/>
        <v>3.1622773439406214E-4</v>
      </c>
      <c r="F95">
        <f t="shared" si="57"/>
        <v>10.5</v>
      </c>
      <c r="G95">
        <f t="shared" si="89"/>
        <v>3.162277660168371E-11</v>
      </c>
      <c r="H95">
        <f t="shared" si="58"/>
        <v>1.0316227866016727E-55</v>
      </c>
      <c r="I95">
        <f t="shared" si="90"/>
        <v>2.3713737056616133E-60</v>
      </c>
      <c r="J95">
        <f t="shared" si="59"/>
        <v>3.0653429734577454E-2</v>
      </c>
      <c r="K95">
        <f t="shared" si="60"/>
        <v>0.96934656057195689</v>
      </c>
      <c r="L95">
        <f t="shared" si="61"/>
        <v>3.0653429734577623E-20</v>
      </c>
      <c r="M95">
        <f t="shared" si="62"/>
        <v>9.69346560571962E-40</v>
      </c>
      <c r="N95">
        <f t="shared" si="63"/>
        <v>3.0653429734577782E-59</v>
      </c>
      <c r="O95">
        <f t="shared" si="64"/>
        <v>9.6934656057196713E-79</v>
      </c>
      <c r="P95">
        <f t="shared" si="65"/>
        <v>1.9693465508784911</v>
      </c>
      <c r="Q95">
        <f t="shared" si="50"/>
        <v>1.9693465508784914E-2</v>
      </c>
      <c r="R95">
        <f t="shared" ca="1" si="66"/>
        <v>1.9756325772919928E-2</v>
      </c>
      <c r="S95">
        <f t="shared" ca="1" si="88"/>
        <v>9.1164751388586596E-4</v>
      </c>
      <c r="T95">
        <f t="shared" ca="1" si="51"/>
        <v>9.8781628864599638E-2</v>
      </c>
      <c r="V95">
        <f t="shared" si="52"/>
        <v>3.064344922150553E-4</v>
      </c>
      <c r="W95">
        <f t="shared" ca="1" si="67"/>
        <v>2.7394542735724111E-4</v>
      </c>
      <c r="Y95">
        <f t="shared" ca="1" si="68"/>
        <v>2.7394542735724109E-3</v>
      </c>
      <c r="AH95">
        <v>10.5</v>
      </c>
      <c r="AI95">
        <f t="shared" si="69"/>
        <v>3.162277660168371E-11</v>
      </c>
      <c r="AJ95">
        <f t="shared" si="70"/>
        <v>3.1622776601683875E-4</v>
      </c>
      <c r="AK95">
        <f t="shared" si="71"/>
        <v>3.1622773439406214E-4</v>
      </c>
      <c r="AM95">
        <f t="shared" si="72"/>
        <v>10.5</v>
      </c>
      <c r="AN95">
        <f t="shared" si="53"/>
        <v>3.162277660168371E-11</v>
      </c>
      <c r="AO95">
        <f t="shared" si="73"/>
        <v>4.1654400378285112E-56</v>
      </c>
      <c r="AP95">
        <f t="shared" si="74"/>
        <v>9.9999900000097395E-64</v>
      </c>
      <c r="AQ95">
        <f t="shared" si="75"/>
        <v>7.5917013123465008E-4</v>
      </c>
      <c r="AR95">
        <f t="shared" si="76"/>
        <v>0.24007067462704371</v>
      </c>
      <c r="AS95">
        <f t="shared" si="77"/>
        <v>0.75917013123465427</v>
      </c>
      <c r="AT95">
        <f t="shared" si="78"/>
        <v>2.40070674627045E-20</v>
      </c>
      <c r="AU95">
        <f t="shared" si="79"/>
        <v>7.5917013123465814E-40</v>
      </c>
      <c r="AV95">
        <f t="shared" si="80"/>
        <v>2.4007067462704629E-59</v>
      </c>
      <c r="AW95">
        <f t="shared" si="81"/>
        <v>2.7584109130892851</v>
      </c>
      <c r="AX95">
        <f t="shared" si="82"/>
        <v>1.2074454835487238E-3</v>
      </c>
      <c r="AY95">
        <f t="shared" si="83"/>
        <v>8.9121774915466162E-4</v>
      </c>
      <c r="AZ95">
        <f t="shared" si="84"/>
        <v>5.9414516610310775E-4</v>
      </c>
      <c r="BB95">
        <f t="shared" si="85"/>
        <v>1.9693465508784914E-2</v>
      </c>
      <c r="BC95">
        <f t="shared" si="86"/>
        <v>1.2074454835487238E-3</v>
      </c>
      <c r="BD95">
        <f t="shared" si="87"/>
        <v>1.848602002523619E-2</v>
      </c>
    </row>
    <row r="96" spans="1:56">
      <c r="A96">
        <v>10.625</v>
      </c>
      <c r="B96">
        <f t="shared" si="54"/>
        <v>2.3713737056616516E-11</v>
      </c>
      <c r="C96">
        <f t="shared" si="55"/>
        <v>4.2169650342858289E-4</v>
      </c>
      <c r="D96">
        <f t="shared" si="56"/>
        <v>4.216964797148458E-4</v>
      </c>
      <c r="F96">
        <f t="shared" si="57"/>
        <v>10.625</v>
      </c>
      <c r="G96">
        <f t="shared" si="89"/>
        <v>2.3713737056616516E-11</v>
      </c>
      <c r="H96">
        <f t="shared" si="58"/>
        <v>3.237267098884399E-56</v>
      </c>
      <c r="I96">
        <f t="shared" si="90"/>
        <v>3.1622776601683376E-61</v>
      </c>
      <c r="J96">
        <f t="shared" si="59"/>
        <v>2.3164421915969572E-2</v>
      </c>
      <c r="K96">
        <f t="shared" si="60"/>
        <v>0.97683557259088039</v>
      </c>
      <c r="L96">
        <f t="shared" si="61"/>
        <v>4.1192814538623191E-20</v>
      </c>
      <c r="M96">
        <f t="shared" si="62"/>
        <v>1.7370865857319491E-39</v>
      </c>
      <c r="N96">
        <f t="shared" si="63"/>
        <v>7.3252333935585822E-59</v>
      </c>
      <c r="O96">
        <f t="shared" si="64"/>
        <v>3.0890253088619468E-78</v>
      </c>
      <c r="P96">
        <f t="shared" si="65"/>
        <v>1.9768355670977305</v>
      </c>
      <c r="Q96">
        <f t="shared" si="50"/>
        <v>1.976835567097731E-2</v>
      </c>
      <c r="R96">
        <f t="shared" ca="1" si="66"/>
        <v>1.9852383720593406E-2</v>
      </c>
      <c r="S96">
        <f t="shared" ca="1" si="88"/>
        <v>7.6846358138782378E-4</v>
      </c>
      <c r="T96">
        <f t="shared" ca="1" si="51"/>
        <v>9.9261918602967028E-2</v>
      </c>
      <c r="V96">
        <f t="shared" si="52"/>
        <v>2.3154433002266166E-4</v>
      </c>
      <c r="W96">
        <f t="shared" ca="1" si="67"/>
        <v>1.8857944915263476E-4</v>
      </c>
      <c r="Y96">
        <f t="shared" ca="1" si="68"/>
        <v>1.8857944915263475E-3</v>
      </c>
      <c r="AH96">
        <v>10.625</v>
      </c>
      <c r="AI96">
        <f t="shared" si="69"/>
        <v>2.3713737056616516E-11</v>
      </c>
      <c r="AJ96">
        <f t="shared" si="70"/>
        <v>4.2169650342858289E-4</v>
      </c>
      <c r="AK96">
        <f t="shared" si="71"/>
        <v>4.216964797148458E-4</v>
      </c>
      <c r="AM96">
        <f t="shared" si="72"/>
        <v>10.625</v>
      </c>
      <c r="AN96">
        <f t="shared" si="53"/>
        <v>2.3713737056616516E-11</v>
      </c>
      <c r="AO96">
        <f t="shared" si="73"/>
        <v>1.6504991101722804E-56</v>
      </c>
      <c r="AP96">
        <f t="shared" si="74"/>
        <v>1.7782776317612569E-64</v>
      </c>
      <c r="AQ96">
        <f t="shared" si="75"/>
        <v>4.5434390404135112E-4</v>
      </c>
      <c r="AR96">
        <f t="shared" si="76"/>
        <v>0.19159523568832937</v>
      </c>
      <c r="AS96">
        <f t="shared" si="77"/>
        <v>0.80795040963343745</v>
      </c>
      <c r="AT96">
        <f t="shared" si="78"/>
        <v>3.4070986268611171E-20</v>
      </c>
      <c r="AU96">
        <f t="shared" si="79"/>
        <v>1.4367615777836591E-39</v>
      </c>
      <c r="AV96">
        <f t="shared" si="80"/>
        <v>6.0587733361190305E-59</v>
      </c>
      <c r="AW96">
        <f t="shared" si="81"/>
        <v>2.8074960441810122</v>
      </c>
      <c r="AX96">
        <f t="shared" si="82"/>
        <v>9.6201982809008841E-4</v>
      </c>
      <c r="AY96">
        <f t="shared" si="83"/>
        <v>5.403233483752426E-4</v>
      </c>
      <c r="AZ96">
        <f t="shared" si="84"/>
        <v>3.6021556558349507E-4</v>
      </c>
      <c r="BB96">
        <f t="shared" si="85"/>
        <v>1.976835567097731E-2</v>
      </c>
      <c r="BC96">
        <f t="shared" si="86"/>
        <v>9.6201982809008841E-4</v>
      </c>
      <c r="BD96">
        <f t="shared" si="87"/>
        <v>1.8806335842887222E-2</v>
      </c>
    </row>
    <row r="97" spans="1:56">
      <c r="A97">
        <v>10.75</v>
      </c>
      <c r="B97">
        <f t="shared" si="54"/>
        <v>1.7782794100389159E-11</v>
      </c>
      <c r="C97">
        <f t="shared" si="55"/>
        <v>5.6234132519035127E-4</v>
      </c>
      <c r="D97">
        <f t="shared" si="56"/>
        <v>5.6234130740755715E-4</v>
      </c>
      <c r="F97">
        <f t="shared" si="57"/>
        <v>10.75</v>
      </c>
      <c r="G97">
        <f t="shared" si="89"/>
        <v>1.7782794100389159E-11</v>
      </c>
      <c r="H97">
        <f t="shared" si="58"/>
        <v>1.0177827972626511E-56</v>
      </c>
      <c r="I97">
        <f t="shared" si="90"/>
        <v>4.2169650342857127E-62</v>
      </c>
      <c r="J97">
        <f t="shared" si="59"/>
        <v>1.7472091440547136E-2</v>
      </c>
      <c r="K97">
        <f t="shared" si="60"/>
        <v>0.98252790545242685</v>
      </c>
      <c r="L97">
        <f t="shared" si="61"/>
        <v>5.5251604438861788E-20</v>
      </c>
      <c r="M97">
        <f t="shared" si="62"/>
        <v>3.107026045904262E-39</v>
      </c>
      <c r="N97">
        <f t="shared" si="63"/>
        <v>1.74720914405474E-58</v>
      </c>
      <c r="O97">
        <f t="shared" si="64"/>
        <v>9.8252790545244188E-78</v>
      </c>
      <c r="P97">
        <f t="shared" si="65"/>
        <v>1.9825279023454008</v>
      </c>
      <c r="Q97">
        <f t="shared" si="50"/>
        <v>1.9825279023454011E-2</v>
      </c>
      <c r="R97">
        <f t="shared" ca="1" si="66"/>
        <v>1.9937571755031046E-2</v>
      </c>
      <c r="S97">
        <f t="shared" ca="1" si="88"/>
        <v>6.8150427550112136E-4</v>
      </c>
      <c r="T97">
        <f t="shared" ca="1" si="51"/>
        <v>9.9687858775155222E-2</v>
      </c>
      <c r="V97">
        <f t="shared" si="52"/>
        <v>1.7462097754595844E-4</v>
      </c>
      <c r="W97">
        <f t="shared" ca="1" si="67"/>
        <v>1.1772483144888969E-4</v>
      </c>
      <c r="Y97">
        <f t="shared" ca="1" si="68"/>
        <v>1.1772483144888968E-3</v>
      </c>
      <c r="AH97">
        <v>10.75</v>
      </c>
      <c r="AI97">
        <f t="shared" si="69"/>
        <v>1.7782794100389159E-11</v>
      </c>
      <c r="AJ97">
        <f t="shared" si="70"/>
        <v>5.6234132519035127E-4</v>
      </c>
      <c r="AK97">
        <f t="shared" si="71"/>
        <v>5.6234130740755715E-4</v>
      </c>
      <c r="AM97">
        <f t="shared" si="72"/>
        <v>10.75</v>
      </c>
      <c r="AN97">
        <f t="shared" si="53"/>
        <v>1.7782794100389159E-11</v>
      </c>
      <c r="AO97">
        <f t="shared" si="73"/>
        <v>6.6251915629362263E-57</v>
      </c>
      <c r="AP97">
        <f t="shared" si="74"/>
        <v>3.1622744978937768E-65</v>
      </c>
      <c r="AQ97">
        <f t="shared" si="75"/>
        <v>2.6841177242138047E-4</v>
      </c>
      <c r="AR97">
        <f t="shared" si="76"/>
        <v>0.15093903180013007</v>
      </c>
      <c r="AS97">
        <f t="shared" si="77"/>
        <v>0.84879255165433731</v>
      </c>
      <c r="AT97">
        <f t="shared" si="78"/>
        <v>4.7731112830899963E-20</v>
      </c>
      <c r="AU97">
        <f t="shared" si="79"/>
        <v>2.6841177242138459E-39</v>
      </c>
      <c r="AV97">
        <f t="shared" si="80"/>
        <v>1.5093903180013239E-58</v>
      </c>
      <c r="AW97">
        <f t="shared" si="81"/>
        <v>2.8485241303356936</v>
      </c>
      <c r="AX97">
        <f t="shared" si="82"/>
        <v>7.5687939731668109E-4</v>
      </c>
      <c r="AY97">
        <f t="shared" si="83"/>
        <v>1.9453808990912394E-4</v>
      </c>
      <c r="AZ97">
        <f t="shared" si="84"/>
        <v>1.2969205993941597E-4</v>
      </c>
      <c r="BB97">
        <f t="shared" si="85"/>
        <v>1.9825279023454011E-2</v>
      </c>
      <c r="BC97">
        <f t="shared" si="86"/>
        <v>7.5687939731668109E-4</v>
      </c>
      <c r="BD97">
        <f t="shared" si="87"/>
        <v>1.9068399626137329E-2</v>
      </c>
    </row>
    <row r="98" spans="1:56">
      <c r="A98">
        <v>10.875</v>
      </c>
      <c r="B98">
        <f t="shared" si="54"/>
        <v>1.3335214321633204E-11</v>
      </c>
      <c r="C98">
        <f t="shared" si="55"/>
        <v>7.4989420933245792E-4</v>
      </c>
      <c r="D98">
        <f t="shared" si="56"/>
        <v>7.4989419599724358E-4</v>
      </c>
      <c r="F98">
        <f t="shared" si="57"/>
        <v>10.875</v>
      </c>
      <c r="G98">
        <f t="shared" si="89"/>
        <v>1.3335214321633204E-11</v>
      </c>
      <c r="H98">
        <f t="shared" si="58"/>
        <v>3.2044473161346167E-57</v>
      </c>
      <c r="I98">
        <f t="shared" si="90"/>
        <v>5.6234132519034004E-63</v>
      </c>
      <c r="J98">
        <f t="shared" si="59"/>
        <v>1.3159726524611753E-2</v>
      </c>
      <c r="K98">
        <f t="shared" si="60"/>
        <v>0.98684027172051048</v>
      </c>
      <c r="L98">
        <f t="shared" si="61"/>
        <v>7.4002580529927975E-20</v>
      </c>
      <c r="M98">
        <f t="shared" si="62"/>
        <v>5.5494106615051885E-39</v>
      </c>
      <c r="N98">
        <f t="shared" si="63"/>
        <v>4.1614709202705454E-58</v>
      </c>
      <c r="O98">
        <f t="shared" si="64"/>
        <v>3.1206629454162963E-77</v>
      </c>
      <c r="P98">
        <f t="shared" si="65"/>
        <v>1.9868402699656327</v>
      </c>
      <c r="Q98">
        <f t="shared" si="50"/>
        <v>1.986840269965633E-2</v>
      </c>
      <c r="R98">
        <f t="shared" ca="1" si="66"/>
        <v>2.0018450719292324E-2</v>
      </c>
      <c r="S98">
        <f t="shared" ca="1" si="88"/>
        <v>6.4703171409022375E-4</v>
      </c>
      <c r="T98">
        <f t="shared" ca="1" si="51"/>
        <v>0.10009225359646161</v>
      </c>
      <c r="V98">
        <f t="shared" si="52"/>
        <v>1.3149730134363936E-4</v>
      </c>
      <c r="W98">
        <f t="shared" ca="1" si="67"/>
        <v>5.6087286438222418E-5</v>
      </c>
      <c r="Y98">
        <f t="shared" ca="1" si="68"/>
        <v>5.6087286438222413E-4</v>
      </c>
      <c r="AH98">
        <v>10.875</v>
      </c>
      <c r="AI98">
        <f t="shared" si="69"/>
        <v>1.3335214321633204E-11</v>
      </c>
      <c r="AJ98">
        <f t="shared" si="70"/>
        <v>7.4989420933245792E-4</v>
      </c>
      <c r="AK98">
        <f t="shared" si="71"/>
        <v>7.4989419599724358E-4</v>
      </c>
      <c r="AM98">
        <f t="shared" si="72"/>
        <v>10.875</v>
      </c>
      <c r="AN98">
        <f t="shared" si="53"/>
        <v>1.3335214321633204E-11</v>
      </c>
      <c r="AO98">
        <f t="shared" si="73"/>
        <v>2.6880231738053124E-57</v>
      </c>
      <c r="AP98">
        <f t="shared" si="74"/>
        <v>5.6234076284957158E-66</v>
      </c>
      <c r="AQ98">
        <f t="shared" si="75"/>
        <v>1.568797871751976E-4</v>
      </c>
      <c r="AR98">
        <f t="shared" si="76"/>
        <v>0.11764324396398906</v>
      </c>
      <c r="AS98">
        <f t="shared" si="77"/>
        <v>0.88219987415681012</v>
      </c>
      <c r="AT98">
        <f t="shared" si="78"/>
        <v>6.6155657710401489E-20</v>
      </c>
      <c r="AU98">
        <f t="shared" si="79"/>
        <v>4.9609744631610239E-39</v>
      </c>
      <c r="AV98">
        <f t="shared" si="80"/>
        <v>3.720206022570651E-58</v>
      </c>
      <c r="AW98">
        <f t="shared" si="81"/>
        <v>2.8820429901855835</v>
      </c>
      <c r="AX98">
        <f t="shared" si="82"/>
        <v>5.8928509806723157E-4</v>
      </c>
      <c r="AY98">
        <f t="shared" si="83"/>
        <v>-1.6060909793001201E-4</v>
      </c>
      <c r="AZ98">
        <f t="shared" si="84"/>
        <v>-1.0707273195334134E-4</v>
      </c>
      <c r="BB98">
        <f t="shared" si="85"/>
        <v>1.986840269965633E-2</v>
      </c>
      <c r="BC98">
        <f t="shared" si="86"/>
        <v>5.8928509806723157E-4</v>
      </c>
      <c r="BD98">
        <f t="shared" si="87"/>
        <v>1.9279117601589096E-2</v>
      </c>
    </row>
    <row r="99" spans="1:56">
      <c r="A99">
        <v>11</v>
      </c>
      <c r="B99">
        <f t="shared" si="54"/>
        <v>9.9999999999999994E-12</v>
      </c>
      <c r="C99">
        <f t="shared" si="55"/>
        <v>1E-3</v>
      </c>
      <c r="D99">
        <f t="shared" si="56"/>
        <v>9.9999999000000006E-4</v>
      </c>
      <c r="F99">
        <f t="shared" si="57"/>
        <v>11</v>
      </c>
      <c r="G99">
        <f t="shared" si="89"/>
        <v>9.9999999999999994E-12</v>
      </c>
      <c r="H99">
        <f t="shared" si="58"/>
        <v>1.010000001E-57</v>
      </c>
      <c r="I99">
        <f t="shared" si="90"/>
        <v>7.4989420933245281E-64</v>
      </c>
      <c r="J99">
        <f t="shared" si="59"/>
        <v>9.9009900892069388E-3</v>
      </c>
      <c r="K99">
        <f t="shared" si="60"/>
        <v>0.99009900892069402</v>
      </c>
      <c r="L99">
        <f t="shared" si="61"/>
        <v>9.9009900892069386E-20</v>
      </c>
      <c r="M99">
        <f t="shared" si="62"/>
        <v>9.9009900892069409E-39</v>
      </c>
      <c r="N99">
        <f t="shared" si="63"/>
        <v>9.9009900892069397E-58</v>
      </c>
      <c r="O99">
        <f t="shared" si="64"/>
        <v>9.9009900892069393E-77</v>
      </c>
      <c r="P99">
        <f t="shared" si="65"/>
        <v>1.9900990079305951</v>
      </c>
      <c r="Q99">
        <f t="shared" si="50"/>
        <v>1.9900990079305955E-2</v>
      </c>
      <c r="R99">
        <f t="shared" ca="1" si="66"/>
        <v>2.0101497565126511E-2</v>
      </c>
      <c r="S99">
        <f t="shared" ca="1" si="88"/>
        <v>6.6437476667349782E-4</v>
      </c>
      <c r="T99">
        <f t="shared" ca="1" si="51"/>
        <v>0.10050748782563255</v>
      </c>
      <c r="V99">
        <f t="shared" si="52"/>
        <v>9.8909921694014823E-5</v>
      </c>
      <c r="W99">
        <f t="shared" ca="1" si="67"/>
        <v>-1.0792844614783333E-6</v>
      </c>
      <c r="Y99">
        <f t="shared" ca="1" si="68"/>
        <v>-1.0792844614783333E-5</v>
      </c>
      <c r="AH99">
        <v>11</v>
      </c>
      <c r="AI99">
        <f t="shared" si="69"/>
        <v>9.9999999999999994E-12</v>
      </c>
      <c r="AJ99">
        <f t="shared" si="70"/>
        <v>1E-3</v>
      </c>
      <c r="AK99">
        <f t="shared" si="71"/>
        <v>9.9999999000000006E-4</v>
      </c>
      <c r="AM99">
        <f t="shared" si="72"/>
        <v>11</v>
      </c>
      <c r="AN99">
        <f t="shared" si="53"/>
        <v>9.9999999999999994E-12</v>
      </c>
      <c r="AO99">
        <f t="shared" si="73"/>
        <v>1.1001000009999998E-57</v>
      </c>
      <c r="AP99">
        <f t="shared" si="74"/>
        <v>9.9999900000098979E-67</v>
      </c>
      <c r="AQ99">
        <f t="shared" si="75"/>
        <v>9.0900827114897881E-5</v>
      </c>
      <c r="AR99">
        <f t="shared" si="76"/>
        <v>9.09008271148979E-2</v>
      </c>
      <c r="AS99">
        <f t="shared" si="77"/>
        <v>0.90900827114897897</v>
      </c>
      <c r="AT99">
        <f t="shared" si="78"/>
        <v>9.0900827114897906E-20</v>
      </c>
      <c r="AU99">
        <f t="shared" si="79"/>
        <v>9.0900827114897892E-39</v>
      </c>
      <c r="AV99">
        <f t="shared" si="80"/>
        <v>9.09008271148979E-58</v>
      </c>
      <c r="AW99">
        <f t="shared" si="81"/>
        <v>2.9089173685038476</v>
      </c>
      <c r="AX99">
        <f t="shared" si="82"/>
        <v>4.5491320647591101E-4</v>
      </c>
      <c r="AY99">
        <f t="shared" si="83"/>
        <v>-5.4508678352408911E-4</v>
      </c>
      <c r="AZ99">
        <f t="shared" si="84"/>
        <v>-3.6339118901605939E-4</v>
      </c>
      <c r="BB99">
        <f t="shared" si="85"/>
        <v>1.9900990079305955E-2</v>
      </c>
      <c r="BC99">
        <f t="shared" si="86"/>
        <v>4.5491320647591101E-4</v>
      </c>
      <c r="BD99">
        <f t="shared" si="87"/>
        <v>1.9446076872830044E-2</v>
      </c>
    </row>
    <row r="100" spans="1:56">
      <c r="A100">
        <v>11.125</v>
      </c>
      <c r="B100">
        <f t="shared" si="54"/>
        <v>7.4989420933245296E-12</v>
      </c>
      <c r="C100">
        <f t="shared" si="55"/>
        <v>1.333521432163329E-3</v>
      </c>
      <c r="D100">
        <f t="shared" si="56"/>
        <v>1.333521424664387E-3</v>
      </c>
      <c r="F100">
        <f t="shared" si="57"/>
        <v>11.125</v>
      </c>
      <c r="G100">
        <f t="shared" si="89"/>
        <v>7.4989420933245296E-12</v>
      </c>
      <c r="H100">
        <f t="shared" si="58"/>
        <v>3.185991399003227E-58</v>
      </c>
      <c r="I100">
        <f t="shared" si="90"/>
        <v>9.999999999999745E-65</v>
      </c>
      <c r="J100">
        <f t="shared" si="59"/>
        <v>7.4431265144140717E-3</v>
      </c>
      <c r="K100">
        <f t="shared" si="60"/>
        <v>0.99255687292743022</v>
      </c>
      <c r="L100">
        <f t="shared" si="61"/>
        <v>1.3235958626897418E-19</v>
      </c>
      <c r="M100">
        <f t="shared" si="62"/>
        <v>1.7650434504194818E-38</v>
      </c>
      <c r="N100">
        <f t="shared" si="63"/>
        <v>2.3537232698338905E-57</v>
      </c>
      <c r="O100">
        <f t="shared" si="64"/>
        <v>3.1387404257050441E-76</v>
      </c>
      <c r="P100">
        <f t="shared" si="65"/>
        <v>1.9925568723692746</v>
      </c>
      <c r="Q100">
        <f t="shared" si="50"/>
        <v>1.9925568723692749E-2</v>
      </c>
      <c r="R100">
        <f t="shared" ca="1" si="66"/>
        <v>2.0193563614762232E-2</v>
      </c>
      <c r="S100">
        <f t="shared" ca="1" si="88"/>
        <v>7.3652839708576723E-4</v>
      </c>
      <c r="T100">
        <f t="shared" ca="1" si="51"/>
        <v>0.10096781807381115</v>
      </c>
      <c r="V100">
        <f t="shared" si="52"/>
        <v>7.4331277307220241E-5</v>
      </c>
      <c r="W100">
        <f t="shared" ca="1" si="67"/>
        <v>-5.8244166717424378E-5</v>
      </c>
      <c r="Y100">
        <f t="shared" ca="1" si="68"/>
        <v>-5.8244166717424375E-4</v>
      </c>
      <c r="AH100">
        <v>11.125</v>
      </c>
      <c r="AI100">
        <f t="shared" si="69"/>
        <v>7.4989420933245296E-12</v>
      </c>
      <c r="AJ100">
        <f t="shared" si="70"/>
        <v>1.333521432163329E-3</v>
      </c>
      <c r="AK100">
        <f t="shared" si="71"/>
        <v>1.333521424664387E-3</v>
      </c>
      <c r="AM100">
        <f t="shared" si="72"/>
        <v>11.125</v>
      </c>
      <c r="AN100">
        <f t="shared" si="53"/>
        <v>7.4989420933245296E-12</v>
      </c>
      <c r="AO100">
        <f t="shared" si="73"/>
        <v>4.5334299394514525E-58</v>
      </c>
      <c r="AP100">
        <f t="shared" si="74"/>
        <v>1.7782776317612327E-67</v>
      </c>
      <c r="AQ100">
        <f t="shared" si="75"/>
        <v>5.2308599390168312E-5</v>
      </c>
      <c r="AR100">
        <f t="shared" si="76"/>
        <v>6.9754638373235089E-2</v>
      </c>
      <c r="AS100">
        <f t="shared" si="77"/>
        <v>0.93019305263511565</v>
      </c>
      <c r="AT100">
        <f t="shared" si="78"/>
        <v>1.2404323717383581E-19</v>
      </c>
      <c r="AU100">
        <f t="shared" si="79"/>
        <v>1.6541431528622901E-38</v>
      </c>
      <c r="AV100">
        <f t="shared" si="80"/>
        <v>2.2058353462080863E-57</v>
      </c>
      <c r="AW100">
        <f t="shared" si="81"/>
        <v>2.930140743251207</v>
      </c>
      <c r="AX100">
        <f t="shared" si="82"/>
        <v>3.4879633273911421E-4</v>
      </c>
      <c r="AY100">
        <f t="shared" si="83"/>
        <v>-9.8472509192527283E-4</v>
      </c>
      <c r="AZ100">
        <f t="shared" si="84"/>
        <v>-6.5648339461684855E-4</v>
      </c>
      <c r="BB100">
        <f t="shared" si="85"/>
        <v>1.9925568723692749E-2</v>
      </c>
      <c r="BC100">
        <f t="shared" si="86"/>
        <v>3.4879633273911421E-4</v>
      </c>
      <c r="BD100">
        <f t="shared" si="87"/>
        <v>1.9576772390953637E-2</v>
      </c>
    </row>
    <row r="101" spans="1:56">
      <c r="A101">
        <v>11.25</v>
      </c>
      <c r="B101">
        <f t="shared" si="54"/>
        <v>5.6234132519034759E-12</v>
      </c>
      <c r="C101">
        <f t="shared" si="55"/>
        <v>1.7782794100389275E-3</v>
      </c>
      <c r="D101">
        <f t="shared" si="56"/>
        <v>1.7782794044155143E-3</v>
      </c>
      <c r="F101">
        <f t="shared" si="57"/>
        <v>11.25</v>
      </c>
      <c r="G101">
        <f t="shared" si="89"/>
        <v>5.6234132519034759E-12</v>
      </c>
      <c r="H101">
        <f t="shared" si="58"/>
        <v>1.0056234135681209E-58</v>
      </c>
      <c r="I101">
        <f t="shared" si="90"/>
        <v>1.3335214321633013E-65</v>
      </c>
      <c r="J101">
        <f t="shared" si="59"/>
        <v>5.5919673070763155E-3</v>
      </c>
      <c r="K101">
        <f t="shared" si="60"/>
        <v>0.99440803237846431</v>
      </c>
      <c r="L101">
        <f t="shared" si="61"/>
        <v>1.7683353291559453E-19</v>
      </c>
      <c r="M101">
        <f t="shared" si="62"/>
        <v>3.1445943058824268E-38</v>
      </c>
      <c r="N101">
        <f t="shared" si="63"/>
        <v>5.5919673070763731E-57</v>
      </c>
      <c r="O101">
        <f t="shared" si="64"/>
        <v>9.9440803237847435E-76</v>
      </c>
      <c r="P101">
        <f t="shared" si="65"/>
        <v>1.994408032064005</v>
      </c>
      <c r="Q101">
        <f t="shared" si="50"/>
        <v>1.9944080320640052E-2</v>
      </c>
      <c r="R101">
        <f t="shared" ca="1" si="66"/>
        <v>2.0302425183902708E-2</v>
      </c>
      <c r="S101">
        <f t="shared" ca="1" si="88"/>
        <v>8.7089255312380875E-4</v>
      </c>
      <c r="T101">
        <f t="shared" ca="1" si="51"/>
        <v>0.10151212591951353</v>
      </c>
      <c r="V101">
        <f t="shared" si="52"/>
        <v>5.5819680359916478E-5</v>
      </c>
      <c r="W101">
        <f t="shared" ca="1" si="67"/>
        <v>-1.1987652060498659E-4</v>
      </c>
      <c r="Y101">
        <f t="shared" ca="1" si="68"/>
        <v>-1.1987652060498658E-3</v>
      </c>
      <c r="AH101">
        <v>11.25</v>
      </c>
      <c r="AI101">
        <f t="shared" si="69"/>
        <v>5.6234132519034759E-12</v>
      </c>
      <c r="AJ101">
        <f t="shared" si="70"/>
        <v>1.7782794100389275E-3</v>
      </c>
      <c r="AK101">
        <f t="shared" si="71"/>
        <v>1.7782794044155143E-3</v>
      </c>
      <c r="AM101">
        <f t="shared" si="72"/>
        <v>11.25</v>
      </c>
      <c r="AN101">
        <f t="shared" si="53"/>
        <v>5.6234132519034759E-12</v>
      </c>
      <c r="AO101">
        <f t="shared" si="73"/>
        <v>1.8783356444876547E-58</v>
      </c>
      <c r="AP101">
        <f t="shared" si="74"/>
        <v>3.1622744978938006E-68</v>
      </c>
      <c r="AQ101">
        <f t="shared" si="75"/>
        <v>2.9938276837829428E-5</v>
      </c>
      <c r="AR101">
        <f t="shared" si="76"/>
        <v>5.3238621272757407E-2</v>
      </c>
      <c r="AS101">
        <f t="shared" si="77"/>
        <v>0.94673144028204947</v>
      </c>
      <c r="AT101">
        <f t="shared" si="78"/>
        <v>1.6835530270900669E-19</v>
      </c>
      <c r="AU101">
        <f t="shared" si="79"/>
        <v>2.993827683782974E-38</v>
      </c>
      <c r="AV101">
        <f t="shared" si="80"/>
        <v>5.3238621272757964E-57</v>
      </c>
      <c r="AW101">
        <f t="shared" si="81"/>
        <v>2.946701501668501</v>
      </c>
      <c r="AX101">
        <f t="shared" si="82"/>
        <v>2.6599254065264429E-4</v>
      </c>
      <c r="AY101">
        <f t="shared" si="83"/>
        <v>-1.5122868637628701E-3</v>
      </c>
      <c r="AZ101">
        <f t="shared" si="84"/>
        <v>-1.0081912425085801E-3</v>
      </c>
      <c r="BB101">
        <f t="shared" si="85"/>
        <v>1.9944080320640052E-2</v>
      </c>
      <c r="BC101">
        <f t="shared" si="86"/>
        <v>2.6599254065264429E-4</v>
      </c>
      <c r="BD101">
        <f t="shared" si="87"/>
        <v>1.9678087779987408E-2</v>
      </c>
    </row>
    <row r="102" spans="1:56">
      <c r="A102">
        <v>11.375</v>
      </c>
      <c r="B102">
        <f t="shared" si="54"/>
        <v>4.2169650342858168E-12</v>
      </c>
      <c r="C102">
        <f t="shared" si="55"/>
        <v>2.3713737056616584E-3</v>
      </c>
      <c r="D102">
        <f t="shared" si="56"/>
        <v>2.3713737014446935E-3</v>
      </c>
      <c r="F102">
        <f t="shared" si="57"/>
        <v>11.375</v>
      </c>
      <c r="G102">
        <f t="shared" si="89"/>
        <v>4.2169650342858168E-12</v>
      </c>
      <c r="H102">
        <f t="shared" si="58"/>
        <v>3.1756128750523376E-59</v>
      </c>
      <c r="I102">
        <f t="shared" si="90"/>
        <v>1.7782794100389015E-66</v>
      </c>
      <c r="J102">
        <f t="shared" si="59"/>
        <v>4.1992569139629064E-3</v>
      </c>
      <c r="K102">
        <f t="shared" si="60"/>
        <v>0.99580074290895593</v>
      </c>
      <c r="L102">
        <f t="shared" si="61"/>
        <v>2.3614156978126427E-19</v>
      </c>
      <c r="M102">
        <f t="shared" si="62"/>
        <v>5.5997990939295771E-38</v>
      </c>
      <c r="N102">
        <f t="shared" si="63"/>
        <v>1.3279216328332577E-56</v>
      </c>
      <c r="O102">
        <f t="shared" si="64"/>
        <v>3.1489984432800827E-75</v>
      </c>
      <c r="P102">
        <f t="shared" si="65"/>
        <v>1.9958007427318747</v>
      </c>
      <c r="Q102">
        <f t="shared" si="50"/>
        <v>1.995800742731875E-2</v>
      </c>
      <c r="R102">
        <f t="shared" ca="1" si="66"/>
        <v>2.0437469182176721E-2</v>
      </c>
      <c r="S102">
        <f t="shared" ca="1" si="88"/>
        <v>1.0803519861921074E-3</v>
      </c>
      <c r="T102">
        <f t="shared" ca="1" si="51"/>
        <v>0.1021873459108836</v>
      </c>
      <c r="V102">
        <f t="shared" si="52"/>
        <v>4.1892573681219247E-5</v>
      </c>
      <c r="W102">
        <f t="shared" ca="1" si="67"/>
        <v>-1.9072206360409009E-4</v>
      </c>
      <c r="Y102">
        <f t="shared" ca="1" si="68"/>
        <v>-1.9072206360409008E-3</v>
      </c>
      <c r="AH102">
        <v>11.375</v>
      </c>
      <c r="AI102">
        <f t="shared" si="69"/>
        <v>4.2169650342858168E-12</v>
      </c>
      <c r="AJ102">
        <f t="shared" si="70"/>
        <v>2.3713737056616584E-3</v>
      </c>
      <c r="AK102">
        <f t="shared" si="71"/>
        <v>2.3713737014446935E-3</v>
      </c>
      <c r="AM102">
        <f t="shared" si="72"/>
        <v>11.375</v>
      </c>
      <c r="AN102">
        <f t="shared" si="53"/>
        <v>4.2169650342858168E-12</v>
      </c>
      <c r="AO102">
        <f t="shared" si="73"/>
        <v>7.8153032120469218E-59</v>
      </c>
      <c r="AP102">
        <f t="shared" si="74"/>
        <v>5.6234076284957619E-69</v>
      </c>
      <c r="AQ102">
        <f t="shared" si="75"/>
        <v>1.7062951954413674E-5</v>
      </c>
      <c r="AR102">
        <f t="shared" si="76"/>
        <v>4.04626356056648E-2</v>
      </c>
      <c r="AS102">
        <f t="shared" si="77"/>
        <v>0.95952030137042699</v>
      </c>
      <c r="AT102">
        <f t="shared" si="78"/>
        <v>2.2753812127183803E-19</v>
      </c>
      <c r="AU102">
        <f t="shared" si="79"/>
        <v>5.3957791781969034E-38</v>
      </c>
      <c r="AV102">
        <f t="shared" si="80"/>
        <v>1.279540886473281E-56</v>
      </c>
      <c r="AW102">
        <f t="shared" si="81"/>
        <v>2.9595032382745652</v>
      </c>
      <c r="AX102">
        <f t="shared" si="82"/>
        <v>2.0198385762232321E-4</v>
      </c>
      <c r="AY102">
        <f t="shared" si="83"/>
        <v>-2.1693898438223704E-3</v>
      </c>
      <c r="AZ102">
        <f t="shared" si="84"/>
        <v>-1.4462598958815802E-3</v>
      </c>
      <c r="BB102">
        <f t="shared" si="85"/>
        <v>1.995800742731875E-2</v>
      </c>
      <c r="BC102">
        <f t="shared" si="86"/>
        <v>2.0198385762232321E-4</v>
      </c>
      <c r="BD102">
        <f t="shared" si="87"/>
        <v>1.9756023569696426E-2</v>
      </c>
    </row>
    <row r="103" spans="1:56">
      <c r="A103">
        <v>11.5</v>
      </c>
      <c r="B103">
        <f t="shared" si="54"/>
        <v>3.1622776601683669E-12</v>
      </c>
      <c r="C103">
        <f t="shared" si="55"/>
        <v>3.162277660168392E-3</v>
      </c>
      <c r="D103">
        <f t="shared" si="56"/>
        <v>3.1622776570061142E-3</v>
      </c>
      <c r="F103">
        <f t="shared" si="57"/>
        <v>11.5</v>
      </c>
      <c r="G103">
        <f t="shared" si="89"/>
        <v>3.1622776601683669E-12</v>
      </c>
      <c r="H103">
        <f t="shared" si="58"/>
        <v>1.0031622777601526E-59</v>
      </c>
      <c r="I103">
        <f t="shared" si="90"/>
        <v>2.3713737056615932E-67</v>
      </c>
      <c r="J103">
        <f t="shared" si="59"/>
        <v>3.1523091829459625E-3</v>
      </c>
      <c r="K103">
        <f t="shared" si="60"/>
        <v>0.99684769071736934</v>
      </c>
      <c r="L103">
        <f t="shared" si="61"/>
        <v>3.152309182945987E-19</v>
      </c>
      <c r="M103">
        <f t="shared" si="62"/>
        <v>9.9684769071737705E-38</v>
      </c>
      <c r="N103">
        <f t="shared" si="63"/>
        <v>3.1523091829460114E-56</v>
      </c>
      <c r="O103">
        <f t="shared" si="64"/>
        <v>9.9684769071738491E-75</v>
      </c>
      <c r="P103">
        <f t="shared" si="65"/>
        <v>1.9968476906176846</v>
      </c>
      <c r="Q103">
        <f t="shared" si="50"/>
        <v>1.9968476906176851E-2</v>
      </c>
      <c r="R103">
        <f t="shared" ca="1" si="66"/>
        <v>2.0610586660346472E-2</v>
      </c>
      <c r="S103">
        <f t="shared" ca="1" si="88"/>
        <v>1.3849398253580059E-3</v>
      </c>
      <c r="T103">
        <f t="shared" ca="1" si="51"/>
        <v>0.10305293330173236</v>
      </c>
      <c r="V103">
        <f t="shared" si="52"/>
        <v>3.1423094823119789E-5</v>
      </c>
      <c r="W103">
        <f t="shared" ca="1" si="67"/>
        <v>-2.7607443083450529E-4</v>
      </c>
      <c r="Y103">
        <f t="shared" ca="1" si="68"/>
        <v>-2.7607443083450529E-3</v>
      </c>
      <c r="AH103">
        <v>11.5</v>
      </c>
      <c r="AI103">
        <f t="shared" si="69"/>
        <v>3.1622776601683669E-12</v>
      </c>
      <c r="AJ103">
        <f t="shared" si="70"/>
        <v>3.162277660168392E-3</v>
      </c>
      <c r="AK103">
        <f t="shared" si="71"/>
        <v>3.1622776570061142E-3</v>
      </c>
      <c r="AM103">
        <f t="shared" si="72"/>
        <v>11.5</v>
      </c>
      <c r="AN103">
        <f t="shared" si="53"/>
        <v>3.1622776601683669E-12</v>
      </c>
      <c r="AO103">
        <f t="shared" si="73"/>
        <v>3.262309283044942E-59</v>
      </c>
      <c r="AP103">
        <f t="shared" si="74"/>
        <v>9.9999900000096653E-70</v>
      </c>
      <c r="AQ103">
        <f t="shared" si="75"/>
        <v>9.6933717370191884E-6</v>
      </c>
      <c r="AR103">
        <f t="shared" si="76"/>
        <v>3.0653132895683454E-2</v>
      </c>
      <c r="AS103">
        <f t="shared" si="77"/>
        <v>0.9693371737019264</v>
      </c>
      <c r="AT103">
        <f t="shared" si="78"/>
        <v>3.0653132895683698E-19</v>
      </c>
      <c r="AU103">
        <f t="shared" si="79"/>
        <v>9.6933717370193402E-38</v>
      </c>
      <c r="AV103">
        <f t="shared" si="80"/>
        <v>3.0653132895683934E-56</v>
      </c>
      <c r="AW103">
        <f t="shared" si="81"/>
        <v>2.9693274802688832</v>
      </c>
      <c r="AX103">
        <f t="shared" si="82"/>
        <v>1.5286264765073334E-4</v>
      </c>
      <c r="AY103">
        <f t="shared" si="83"/>
        <v>-3.0094150093553807E-3</v>
      </c>
      <c r="AZ103">
        <f t="shared" si="84"/>
        <v>-2.006276672903587E-3</v>
      </c>
      <c r="BB103">
        <f t="shared" si="85"/>
        <v>1.9968476906176851E-2</v>
      </c>
      <c r="BC103">
        <f t="shared" si="86"/>
        <v>1.5286264765073334E-4</v>
      </c>
      <c r="BD103">
        <f t="shared" si="87"/>
        <v>1.9815614258526119E-2</v>
      </c>
    </row>
    <row r="104" spans="1:56">
      <c r="A104">
        <v>11.625</v>
      </c>
      <c r="B104">
        <f t="shared" si="54"/>
        <v>2.3713737056616489E-12</v>
      </c>
      <c r="C104">
        <f t="shared" si="55"/>
        <v>4.2169650342858333E-3</v>
      </c>
      <c r="D104">
        <f t="shared" si="56"/>
        <v>4.2169650319144594E-3</v>
      </c>
      <c r="F104">
        <f t="shared" si="57"/>
        <v>11.625</v>
      </c>
      <c r="G104">
        <f t="shared" si="89"/>
        <v>2.3713737056616489E-12</v>
      </c>
      <c r="H104">
        <f t="shared" si="58"/>
        <v>3.1697766024394986E-60</v>
      </c>
      <c r="I104">
        <f t="shared" si="90"/>
        <v>3.1622776601683246E-68</v>
      </c>
      <c r="J104">
        <f t="shared" si="59"/>
        <v>2.36576359594338E-3</v>
      </c>
      <c r="K104">
        <f t="shared" si="60"/>
        <v>0.99763423634795545</v>
      </c>
      <c r="L104">
        <f t="shared" si="61"/>
        <v>4.2069886916857771E-19</v>
      </c>
      <c r="M104">
        <f t="shared" si="62"/>
        <v>1.7740724212474829E-37</v>
      </c>
      <c r="N104">
        <f t="shared" si="63"/>
        <v>7.4812013686914419E-56</v>
      </c>
      <c r="O104">
        <f t="shared" si="64"/>
        <v>3.1547964586223133E-74</v>
      </c>
      <c r="P104">
        <f t="shared" si="65"/>
        <v>1.9976342362918542</v>
      </c>
      <c r="Q104">
        <f t="shared" si="50"/>
        <v>1.9976342362918547E-2</v>
      </c>
      <c r="R104">
        <f t="shared" ca="1" si="66"/>
        <v>2.0837391625311216E-2</v>
      </c>
      <c r="S104">
        <f t="shared" ca="1" si="88"/>
        <v>1.8144397197179529E-3</v>
      </c>
      <c r="T104">
        <f t="shared" ca="1" si="51"/>
        <v>0.10418695812655608</v>
      </c>
      <c r="V104">
        <f t="shared" si="52"/>
        <v>2.3557638081423976E-5</v>
      </c>
      <c r="W104">
        <f t="shared" ca="1" si="67"/>
        <v>-3.8202884241361236E-4</v>
      </c>
      <c r="Y104">
        <f t="shared" ca="1" si="68"/>
        <v>-3.8202884241361236E-3</v>
      </c>
      <c r="AH104">
        <v>11.625</v>
      </c>
      <c r="AI104">
        <f t="shared" si="69"/>
        <v>2.3713737056616489E-12</v>
      </c>
      <c r="AJ104">
        <f t="shared" si="70"/>
        <v>4.2169650342858333E-3</v>
      </c>
      <c r="AK104">
        <f t="shared" si="71"/>
        <v>4.2169650319144594E-3</v>
      </c>
      <c r="AM104">
        <f t="shared" si="72"/>
        <v>11.625</v>
      </c>
      <c r="AN104">
        <f t="shared" si="53"/>
        <v>2.3713737056616489E-12</v>
      </c>
      <c r="AO104">
        <f t="shared" si="73"/>
        <v>1.3651517077248732E-59</v>
      </c>
      <c r="AP104">
        <f t="shared" si="74"/>
        <v>1.7782776317612449E-70</v>
      </c>
      <c r="AQ104">
        <f t="shared" si="75"/>
        <v>5.4931199594087629E-6</v>
      </c>
      <c r="AR104">
        <f t="shared" si="76"/>
        <v>2.316429479796437E-2</v>
      </c>
      <c r="AS104">
        <f t="shared" si="77"/>
        <v>0.97683021206904996</v>
      </c>
      <c r="AT104">
        <f t="shared" si="78"/>
        <v>4.1192588487291984E-19</v>
      </c>
      <c r="AU104">
        <f t="shared" si="79"/>
        <v>1.7370770532263548E-37</v>
      </c>
      <c r="AV104">
        <f t="shared" si="80"/>
        <v>7.3251931953158099E-56</v>
      </c>
      <c r="AW104">
        <f t="shared" si="81"/>
        <v>2.9768247189230381</v>
      </c>
      <c r="AX104">
        <f t="shared" si="82"/>
        <v>1.1537645437995849E-4</v>
      </c>
      <c r="AY104">
        <f t="shared" si="83"/>
        <v>-4.1015885775345009E-3</v>
      </c>
      <c r="AZ104">
        <f t="shared" si="84"/>
        <v>-2.7343923850230004E-3</v>
      </c>
      <c r="BB104">
        <f t="shared" si="85"/>
        <v>1.9976342362918547E-2</v>
      </c>
      <c r="BC104">
        <f t="shared" si="86"/>
        <v>1.1537645437995849E-4</v>
      </c>
      <c r="BD104">
        <f t="shared" si="87"/>
        <v>1.9860965908538589E-2</v>
      </c>
    </row>
    <row r="105" spans="1:56">
      <c r="A105">
        <v>11.75</v>
      </c>
      <c r="B105">
        <f t="shared" si="54"/>
        <v>1.7782794100389204E-12</v>
      </c>
      <c r="C105">
        <f t="shared" si="55"/>
        <v>5.6234132519034979E-3</v>
      </c>
      <c r="D105">
        <f t="shared" si="56"/>
        <v>5.6234132501252181E-3</v>
      </c>
      <c r="F105">
        <f t="shared" si="57"/>
        <v>11.75</v>
      </c>
      <c r="G105">
        <f t="shared" si="89"/>
        <v>1.7782794100389204E-12</v>
      </c>
      <c r="H105">
        <f t="shared" si="58"/>
        <v>1.0017782794416566E-60</v>
      </c>
      <c r="I105">
        <f t="shared" si="90"/>
        <v>4.2169650342857734E-69</v>
      </c>
      <c r="J105">
        <f t="shared" si="59"/>
        <v>1.7751227457537204E-3</v>
      </c>
      <c r="K105">
        <f t="shared" si="60"/>
        <v>0.99822487722267961</v>
      </c>
      <c r="L105">
        <f t="shared" si="61"/>
        <v>5.6134310029537591E-19</v>
      </c>
      <c r="M105">
        <f t="shared" si="62"/>
        <v>3.1566642290656111E-37</v>
      </c>
      <c r="N105">
        <f t="shared" si="63"/>
        <v>1.7751227457537292E-55</v>
      </c>
      <c r="O105">
        <f t="shared" si="64"/>
        <v>9.9822487722268461E-74</v>
      </c>
      <c r="P105">
        <f t="shared" si="65"/>
        <v>1.9982248771911131</v>
      </c>
      <c r="Q105">
        <f t="shared" si="50"/>
        <v>1.9982248771911133E-2</v>
      </c>
      <c r="R105">
        <f t="shared" ca="1" si="66"/>
        <v>2.1138955509451954E-2</v>
      </c>
      <c r="S105">
        <f t="shared" ca="1" si="88"/>
        <v>2.4125110731259003E-3</v>
      </c>
      <c r="T105">
        <f t="shared" ca="1" si="51"/>
        <v>0.10569477754725977</v>
      </c>
      <c r="V105">
        <f t="shared" si="52"/>
        <v>1.7651229088835322E-5</v>
      </c>
      <c r="W105">
        <f t="shared" ca="1" si="67"/>
        <v>-5.1569067800698136E-4</v>
      </c>
      <c r="Y105">
        <f t="shared" ca="1" si="68"/>
        <v>-5.1569067800698136E-3</v>
      </c>
      <c r="AH105">
        <v>11.75</v>
      </c>
      <c r="AI105">
        <f t="shared" si="69"/>
        <v>1.7782794100389204E-12</v>
      </c>
      <c r="AJ105">
        <f t="shared" si="70"/>
        <v>5.6234132519034979E-3</v>
      </c>
      <c r="AK105">
        <f t="shared" si="71"/>
        <v>5.6234132501252181E-3</v>
      </c>
      <c r="AM105">
        <f t="shared" si="72"/>
        <v>11.75</v>
      </c>
      <c r="AN105">
        <f t="shared" si="53"/>
        <v>1.7782794100389204E-12</v>
      </c>
      <c r="AO105">
        <f t="shared" si="73"/>
        <v>5.7234310347291905E-60</v>
      </c>
      <c r="AP105">
        <f t="shared" si="74"/>
        <v>3.1622744978938252E-71</v>
      </c>
      <c r="AQ105">
        <f t="shared" si="75"/>
        <v>3.1070164019597592E-6</v>
      </c>
      <c r="AR105">
        <f t="shared" si="76"/>
        <v>1.7472037208662035E-2</v>
      </c>
      <c r="AS105">
        <f t="shared" si="77"/>
        <v>0.98252485576941095</v>
      </c>
      <c r="AT105">
        <f t="shared" si="78"/>
        <v>5.5251432942582789E-19</v>
      </c>
      <c r="AU105">
        <f t="shared" si="79"/>
        <v>3.1070164019597753E-37</v>
      </c>
      <c r="AV105">
        <f t="shared" si="80"/>
        <v>1.7472037208662126E-55</v>
      </c>
      <c r="AW105">
        <f t="shared" si="81"/>
        <v>2.9825217487419589</v>
      </c>
      <c r="AX105">
        <f t="shared" si="82"/>
        <v>8.6891305285354835E-5</v>
      </c>
      <c r="AY105">
        <f t="shared" si="83"/>
        <v>-5.5365219448398634E-3</v>
      </c>
      <c r="AZ105">
        <f t="shared" si="84"/>
        <v>-3.6910146298932424E-3</v>
      </c>
      <c r="BB105">
        <f t="shared" si="85"/>
        <v>1.9982248771911133E-2</v>
      </c>
      <c r="BC105">
        <f t="shared" si="86"/>
        <v>8.6891305285354835E-5</v>
      </c>
      <c r="BD105">
        <f t="shared" si="87"/>
        <v>1.9895357466625779E-2</v>
      </c>
    </row>
    <row r="106" spans="1:56">
      <c r="A106">
        <v>11.875</v>
      </c>
      <c r="B106">
        <f t="shared" si="54"/>
        <v>1.333521432163319E-12</v>
      </c>
      <c r="C106">
        <f t="shared" si="55"/>
        <v>7.4989420933245865E-3</v>
      </c>
      <c r="D106">
        <f t="shared" si="56"/>
        <v>7.4989420919910647E-3</v>
      </c>
      <c r="F106">
        <f t="shared" si="57"/>
        <v>11.875</v>
      </c>
      <c r="G106">
        <f t="shared" si="89"/>
        <v>1.333521432163319E-12</v>
      </c>
      <c r="H106">
        <f t="shared" si="58"/>
        <v>3.1664946252588536E-61</v>
      </c>
      <c r="I106">
        <f t="shared" si="90"/>
        <v>5.6234132519033664E-70</v>
      </c>
      <c r="J106">
        <f t="shared" si="59"/>
        <v>1.3317455209452688E-3</v>
      </c>
      <c r="K106">
        <f t="shared" si="60"/>
        <v>0.99866825446129548</v>
      </c>
      <c r="L106">
        <f t="shared" si="61"/>
        <v>7.4889554106467972E-19</v>
      </c>
      <c r="M106">
        <f t="shared" si="62"/>
        <v>5.6159242963930156E-37</v>
      </c>
      <c r="N106">
        <f t="shared" si="63"/>
        <v>4.2113491099145843E-55</v>
      </c>
      <c r="O106">
        <f t="shared" si="64"/>
        <v>3.158066311002351E-73</v>
      </c>
      <c r="P106">
        <f t="shared" si="65"/>
        <v>1.9986682544435364</v>
      </c>
      <c r="Q106">
        <f t="shared" si="50"/>
        <v>1.9986682544435367E-2</v>
      </c>
      <c r="R106">
        <f t="shared" ca="1" si="66"/>
        <v>2.1544376928612958E-2</v>
      </c>
      <c r="S106">
        <f t="shared" ca="1" si="88"/>
        <v>3.2433713532880326E-3</v>
      </c>
      <c r="T106">
        <f t="shared" ca="1" si="51"/>
        <v>0.10772188464306479</v>
      </c>
      <c r="V106">
        <f t="shared" si="52"/>
        <v>1.3217456564602606E-5</v>
      </c>
      <c r="W106">
        <f t="shared" ca="1" si="67"/>
        <v>-6.8528744404210108E-4</v>
      </c>
      <c r="Y106">
        <f t="shared" ca="1" si="68"/>
        <v>-6.8528744404210105E-3</v>
      </c>
      <c r="AH106">
        <v>11.875</v>
      </c>
      <c r="AI106">
        <f t="shared" si="69"/>
        <v>1.333521432163319E-12</v>
      </c>
      <c r="AJ106">
        <f t="shared" si="70"/>
        <v>7.4989420933245865E-3</v>
      </c>
      <c r="AK106">
        <f t="shared" si="71"/>
        <v>7.4989420919910647E-3</v>
      </c>
      <c r="AM106">
        <f t="shared" si="72"/>
        <v>11.875</v>
      </c>
      <c r="AN106">
        <f t="shared" si="53"/>
        <v>1.333521432163319E-12</v>
      </c>
      <c r="AO106">
        <f t="shared" si="73"/>
        <v>2.4030006992339702E-60</v>
      </c>
      <c r="AP106">
        <f t="shared" si="74"/>
        <v>5.6234076284956826E-72</v>
      </c>
      <c r="AQ106">
        <f t="shared" si="75"/>
        <v>1.7548746596828005E-6</v>
      </c>
      <c r="AR106">
        <f t="shared" si="76"/>
        <v>1.3159703454004011E-2</v>
      </c>
      <c r="AS106">
        <f t="shared" si="77"/>
        <v>0.98683854166899609</v>
      </c>
      <c r="AT106">
        <f t="shared" si="78"/>
        <v>7.4002450794366839E-19</v>
      </c>
      <c r="AU106">
        <f t="shared" si="79"/>
        <v>5.5494009327105881E-37</v>
      </c>
      <c r="AV106">
        <f t="shared" si="80"/>
        <v>4.1614636247038146E-55</v>
      </c>
      <c r="AW106">
        <f t="shared" si="81"/>
        <v>2.9868367867896559</v>
      </c>
      <c r="AX106">
        <f t="shared" si="82"/>
        <v>6.5316115046869529E-5</v>
      </c>
      <c r="AY106">
        <f t="shared" si="83"/>
        <v>-7.4336259769441949E-3</v>
      </c>
      <c r="AZ106">
        <f t="shared" si="84"/>
        <v>-4.95575065129613E-3</v>
      </c>
      <c r="BB106">
        <f t="shared" si="85"/>
        <v>1.9986682544435367E-2</v>
      </c>
      <c r="BC106">
        <f t="shared" si="86"/>
        <v>6.5316115046869529E-5</v>
      </c>
      <c r="BD106">
        <f t="shared" si="87"/>
        <v>1.9921366429388496E-2</v>
      </c>
    </row>
    <row r="107" spans="1:56">
      <c r="A107">
        <v>12</v>
      </c>
      <c r="B107">
        <f t="shared" si="54"/>
        <v>9.9999999999999998E-13</v>
      </c>
      <c r="C107">
        <f t="shared" si="55"/>
        <v>0.01</v>
      </c>
      <c r="D107">
        <f t="shared" si="56"/>
        <v>9.9999999989999998E-3</v>
      </c>
      <c r="F107">
        <f t="shared" si="57"/>
        <v>12</v>
      </c>
      <c r="G107">
        <f t="shared" si="89"/>
        <v>9.9999999999999998E-13</v>
      </c>
      <c r="H107">
        <f t="shared" si="58"/>
        <v>1.0010000000099999E-61</v>
      </c>
      <c r="I107">
        <f t="shared" si="90"/>
        <v>7.4989420933245454E-71</v>
      </c>
      <c r="J107">
        <f t="shared" si="59"/>
        <v>9.9900099899101892E-4</v>
      </c>
      <c r="K107">
        <f t="shared" si="60"/>
        <v>0.99900099899101891</v>
      </c>
      <c r="L107">
        <f t="shared" si="61"/>
        <v>9.9900099899101891E-19</v>
      </c>
      <c r="M107">
        <f t="shared" si="62"/>
        <v>9.9900099899101905E-37</v>
      </c>
      <c r="N107">
        <f t="shared" si="63"/>
        <v>9.9900099899101884E-55</v>
      </c>
      <c r="O107">
        <f t="shared" si="64"/>
        <v>9.9900099899101899E-73</v>
      </c>
      <c r="P107">
        <f t="shared" si="65"/>
        <v>1.9990009989810287</v>
      </c>
      <c r="Q107">
        <f t="shared" ref="Q107:Q123" si="91">$S$3*$S$4*P107</f>
        <v>1.9990009989810292E-2</v>
      </c>
      <c r="R107">
        <f t="shared" ca="1" si="66"/>
        <v>2.2094747357473493E-2</v>
      </c>
      <c r="S107">
        <f t="shared" ca="1" si="88"/>
        <v>4.4029634308842824E-3</v>
      </c>
      <c r="T107">
        <f t="shared" ref="T107:T123" ca="1" si="92">R107/$U$3</f>
        <v>0.11047373678736747</v>
      </c>
      <c r="V107">
        <f t="shared" ref="V107:V123" si="93">$X$3*$X$4*($P$123-P107)</f>
        <v>9.8900111896793611E-6</v>
      </c>
      <c r="W107">
        <f t="shared" ca="1" si="67"/>
        <v>-9.0009998974483797E-4</v>
      </c>
      <c r="Y107">
        <f t="shared" ca="1" si="68"/>
        <v>-9.0009998974483786E-3</v>
      </c>
      <c r="AH107">
        <v>12</v>
      </c>
      <c r="AI107">
        <f t="shared" si="69"/>
        <v>9.9999999999999998E-13</v>
      </c>
      <c r="AJ107">
        <f t="shared" si="70"/>
        <v>0.01</v>
      </c>
      <c r="AK107">
        <f t="shared" si="71"/>
        <v>9.9999999989999998E-3</v>
      </c>
      <c r="AM107">
        <f t="shared" si="72"/>
        <v>12</v>
      </c>
      <c r="AN107">
        <f t="shared" si="53"/>
        <v>9.9999999999999998E-13</v>
      </c>
      <c r="AO107">
        <f t="shared" si="73"/>
        <v>1.010001000001E-60</v>
      </c>
      <c r="AP107">
        <f t="shared" si="74"/>
        <v>9.9999900000098983E-73</v>
      </c>
      <c r="AQ107">
        <f t="shared" si="75"/>
        <v>9.9009802960493082E-7</v>
      </c>
      <c r="AR107">
        <f t="shared" si="76"/>
        <v>9.9009802960493085E-3</v>
      </c>
      <c r="AS107">
        <f t="shared" si="77"/>
        <v>0.99009802960493098</v>
      </c>
      <c r="AT107">
        <f t="shared" si="78"/>
        <v>9.9009802960493081E-19</v>
      </c>
      <c r="AU107">
        <f t="shared" si="79"/>
        <v>9.9009802960493072E-37</v>
      </c>
      <c r="AV107">
        <f t="shared" si="80"/>
        <v>9.9009802960493085E-55</v>
      </c>
      <c r="AW107">
        <f t="shared" si="81"/>
        <v>2.9900970395049211</v>
      </c>
      <c r="AX107">
        <f t="shared" si="82"/>
        <v>4.9014851470543529E-5</v>
      </c>
      <c r="AY107">
        <f t="shared" si="83"/>
        <v>-9.9509851475294564E-3</v>
      </c>
      <c r="AZ107">
        <f t="shared" si="84"/>
        <v>-6.6339900983529709E-3</v>
      </c>
      <c r="BB107">
        <f t="shared" si="85"/>
        <v>1.9990009989810292E-2</v>
      </c>
      <c r="BC107">
        <f t="shared" si="86"/>
        <v>4.9014851470543529E-5</v>
      </c>
      <c r="BD107">
        <f t="shared" si="87"/>
        <v>1.9940995138339749E-2</v>
      </c>
    </row>
    <row r="108" spans="1:56">
      <c r="A108">
        <v>12.125</v>
      </c>
      <c r="B108">
        <f t="shared" si="54"/>
        <v>7.4989420933245478E-13</v>
      </c>
      <c r="C108">
        <f t="shared" si="55"/>
        <v>1.333521432163326E-2</v>
      </c>
      <c r="D108">
        <f t="shared" si="56"/>
        <v>1.3335214320883365E-2</v>
      </c>
      <c r="F108">
        <f t="shared" si="57"/>
        <v>12.125</v>
      </c>
      <c r="G108">
        <f t="shared" si="89"/>
        <v>7.4989420933245478E-13</v>
      </c>
      <c r="H108">
        <f t="shared" si="58"/>
        <v>3.1646490338918061E-62</v>
      </c>
      <c r="I108">
        <f t="shared" si="90"/>
        <v>9.9999999999998785E-72</v>
      </c>
      <c r="J108">
        <f t="shared" si="59"/>
        <v>7.4933228938356639E-4</v>
      </c>
      <c r="K108">
        <f t="shared" si="60"/>
        <v>0.99925066770499726</v>
      </c>
      <c r="L108">
        <f t="shared" si="61"/>
        <v>1.3325221814881275E-18</v>
      </c>
      <c r="M108">
        <f t="shared" si="62"/>
        <v>1.7769468878474471E-36</v>
      </c>
      <c r="N108">
        <f t="shared" si="63"/>
        <v>2.3695967587604922E-54</v>
      </c>
      <c r="O108">
        <f t="shared" si="64"/>
        <v>3.1599080633918664E-72</v>
      </c>
      <c r="P108">
        <f t="shared" si="65"/>
        <v>1.999250667699378</v>
      </c>
      <c r="Q108">
        <f t="shared" si="91"/>
        <v>1.9992506676993784E-2</v>
      </c>
      <c r="R108">
        <f t="shared" ca="1" si="66"/>
        <v>2.2849546079614948E-2</v>
      </c>
      <c r="S108">
        <f t="shared" ca="1" si="88"/>
        <v>6.0383897771316419E-3</v>
      </c>
      <c r="T108">
        <f t="shared" ca="1" si="92"/>
        <v>0.11424773039807473</v>
      </c>
      <c r="V108">
        <f t="shared" si="93"/>
        <v>7.3933240061863092E-6</v>
      </c>
      <c r="W108">
        <f t="shared" ca="1" si="67"/>
        <v>-1.1700936165590285E-3</v>
      </c>
      <c r="Y108">
        <f t="shared" ca="1" si="68"/>
        <v>-1.1700936165590285E-2</v>
      </c>
      <c r="AH108">
        <v>12.125</v>
      </c>
      <c r="AI108">
        <f t="shared" si="69"/>
        <v>7.4989420933245478E-13</v>
      </c>
      <c r="AJ108">
        <f t="shared" si="70"/>
        <v>1.333521432163326E-2</v>
      </c>
      <c r="AK108">
        <f t="shared" si="71"/>
        <v>1.3335214320883365E-2</v>
      </c>
      <c r="AM108">
        <f t="shared" si="72"/>
        <v>12.125</v>
      </c>
      <c r="AN108">
        <f t="shared" si="53"/>
        <v>7.4989420933245478E-13</v>
      </c>
      <c r="AO108">
        <f t="shared" si="73"/>
        <v>4.2485901822629719E-61</v>
      </c>
      <c r="AP108">
        <f t="shared" si="74"/>
        <v>1.7782776317612584E-73</v>
      </c>
      <c r="AQ108">
        <f t="shared" si="75"/>
        <v>5.5815543602243804E-7</v>
      </c>
      <c r="AR108">
        <f t="shared" si="76"/>
        <v>7.4431223641438721E-3</v>
      </c>
      <c r="AS108">
        <f t="shared" si="77"/>
        <v>0.99255631948000156</v>
      </c>
      <c r="AT108">
        <f t="shared" si="78"/>
        <v>1.3235951246557313E-18</v>
      </c>
      <c r="AU108">
        <f t="shared" si="79"/>
        <v>1.7650424662353066E-36</v>
      </c>
      <c r="AV108">
        <f t="shared" si="80"/>
        <v>2.353721957403195E-54</v>
      </c>
      <c r="AW108">
        <f t="shared" si="81"/>
        <v>2.9925557613237284</v>
      </c>
      <c r="AX108">
        <f t="shared" si="82"/>
        <v>3.6721242376507322E-5</v>
      </c>
      <c r="AY108">
        <f t="shared" si="83"/>
        <v>-1.3298493078506857E-2</v>
      </c>
      <c r="AZ108">
        <f t="shared" si="84"/>
        <v>-8.8656620523379047E-3</v>
      </c>
      <c r="BB108">
        <f t="shared" si="85"/>
        <v>1.9992506676993784E-2</v>
      </c>
      <c r="BC108">
        <f t="shared" si="86"/>
        <v>3.6721242376507322E-5</v>
      </c>
      <c r="BD108">
        <f t="shared" si="87"/>
        <v>1.9955785434617276E-2</v>
      </c>
    </row>
    <row r="109" spans="1:56">
      <c r="A109">
        <v>12.25</v>
      </c>
      <c r="B109">
        <f t="shared" si="54"/>
        <v>5.6234132519034702E-13</v>
      </c>
      <c r="C109">
        <f t="shared" si="55"/>
        <v>1.7782794100389292E-2</v>
      </c>
      <c r="D109">
        <f t="shared" si="56"/>
        <v>1.778279409982695E-2</v>
      </c>
      <c r="F109">
        <f t="shared" si="57"/>
        <v>12.25</v>
      </c>
      <c r="G109">
        <f t="shared" si="89"/>
        <v>5.6234132519034702E-13</v>
      </c>
      <c r="H109">
        <f t="shared" si="58"/>
        <v>1.0005623413283379E-62</v>
      </c>
      <c r="I109">
        <f t="shared" si="90"/>
        <v>1.3335214321632912E-72</v>
      </c>
      <c r="J109">
        <f t="shared" si="59"/>
        <v>5.6202527515055117E-4</v>
      </c>
      <c r="K109">
        <f t="shared" si="60"/>
        <v>0.99943797472168905</v>
      </c>
      <c r="L109">
        <f t="shared" si="61"/>
        <v>1.7772799720585875E-18</v>
      </c>
      <c r="M109">
        <f t="shared" si="62"/>
        <v>3.1605003801863502E-36</v>
      </c>
      <c r="N109">
        <f t="shared" si="63"/>
        <v>5.6202527515055935E-54</v>
      </c>
      <c r="O109">
        <f t="shared" si="64"/>
        <v>9.9943797472170347E-72</v>
      </c>
      <c r="P109">
        <f t="shared" si="65"/>
        <v>1.9994379747185287</v>
      </c>
      <c r="Q109">
        <f t="shared" si="91"/>
        <v>1.9994379747185292E-2</v>
      </c>
      <c r="R109">
        <f t="shared" ca="1" si="66"/>
        <v>2.3897478890216383E-2</v>
      </c>
      <c r="S109">
        <f t="shared" ca="1" si="88"/>
        <v>8.3834624848114769E-3</v>
      </c>
      <c r="T109">
        <f t="shared" ca="1" si="92"/>
        <v>0.1194873944510819</v>
      </c>
      <c r="V109">
        <f t="shared" si="93"/>
        <v>5.5202538146792449E-6</v>
      </c>
      <c r="W109">
        <f t="shared" ca="1" si="67"/>
        <v>-1.5051087637346348E-3</v>
      </c>
      <c r="Y109">
        <f t="shared" ca="1" si="68"/>
        <v>-1.5051087637346347E-2</v>
      </c>
      <c r="AH109">
        <v>12.25</v>
      </c>
      <c r="AI109">
        <f t="shared" si="69"/>
        <v>5.6234132519034702E-13</v>
      </c>
      <c r="AJ109">
        <f t="shared" si="70"/>
        <v>1.7782794100389292E-2</v>
      </c>
      <c r="AK109">
        <f t="shared" si="71"/>
        <v>1.778279409982695E-2</v>
      </c>
      <c r="AM109">
        <f t="shared" si="72"/>
        <v>12.25</v>
      </c>
      <c r="AN109">
        <f t="shared" si="53"/>
        <v>5.6234132519034702E-13</v>
      </c>
      <c r="AO109">
        <f t="shared" si="73"/>
        <v>1.7882799723805446E-61</v>
      </c>
      <c r="AP109">
        <f t="shared" si="74"/>
        <v>3.1622744978937805E-74</v>
      </c>
      <c r="AQ109">
        <f t="shared" si="75"/>
        <v>3.1445933180236554E-7</v>
      </c>
      <c r="AR109">
        <f t="shared" si="76"/>
        <v>5.5919655503874656E-3</v>
      </c>
      <c r="AS109">
        <f t="shared" si="77"/>
        <v>0.9944077199901038</v>
      </c>
      <c r="AT109">
        <f t="shared" si="78"/>
        <v>1.7683347736421587E-18</v>
      </c>
      <c r="AU109">
        <f t="shared" si="79"/>
        <v>3.1445933180237006E-36</v>
      </c>
      <c r="AV109">
        <f t="shared" si="80"/>
        <v>5.5919655503875469E-54</v>
      </c>
      <c r="AW109">
        <f t="shared" si="81"/>
        <v>2.994407405530418</v>
      </c>
      <c r="AX109">
        <f t="shared" si="82"/>
        <v>2.746302134305934E-5</v>
      </c>
      <c r="AY109">
        <f t="shared" si="83"/>
        <v>-1.7755331078483892E-2</v>
      </c>
      <c r="AZ109">
        <f t="shared" si="84"/>
        <v>-1.1836887385655928E-2</v>
      </c>
      <c r="BB109">
        <f t="shared" si="85"/>
        <v>1.9994379747185292E-2</v>
      </c>
      <c r="BC109">
        <f t="shared" si="86"/>
        <v>2.746302134305934E-5</v>
      </c>
      <c r="BD109">
        <f t="shared" si="87"/>
        <v>1.9966916725842235E-2</v>
      </c>
    </row>
    <row r="110" spans="1:56">
      <c r="A110">
        <v>12.375</v>
      </c>
      <c r="B110">
        <f t="shared" si="54"/>
        <v>4.216965034285812E-13</v>
      </c>
      <c r="C110">
        <f t="shared" si="55"/>
        <v>2.3713737056616613E-2</v>
      </c>
      <c r="D110">
        <f t="shared" si="56"/>
        <v>2.3713737056194915E-2</v>
      </c>
      <c r="F110">
        <f t="shared" si="57"/>
        <v>12.375</v>
      </c>
      <c r="G110">
        <f t="shared" si="89"/>
        <v>4.216965034285812E-13</v>
      </c>
      <c r="H110">
        <f t="shared" si="58"/>
        <v>3.1636111816061352E-63</v>
      </c>
      <c r="I110">
        <f t="shared" si="90"/>
        <v>1.7782794100388939E-73</v>
      </c>
      <c r="J110">
        <f t="shared" si="59"/>
        <v>4.2151875044463949E-4</v>
      </c>
      <c r="K110">
        <f t="shared" si="60"/>
        <v>0.99957848124777782</v>
      </c>
      <c r="L110">
        <f t="shared" si="61"/>
        <v>2.3703741271761982E-18</v>
      </c>
      <c r="M110">
        <f t="shared" si="62"/>
        <v>5.6210428777663457E-36</v>
      </c>
      <c r="N110">
        <f t="shared" si="63"/>
        <v>1.3329593278731866E-53</v>
      </c>
      <c r="O110">
        <f t="shared" si="64"/>
        <v>3.1609447008349155E-71</v>
      </c>
      <c r="P110">
        <f t="shared" si="65"/>
        <v>1.9995784812460002</v>
      </c>
      <c r="Q110">
        <f t="shared" si="91"/>
        <v>1.9995784812460005E-2</v>
      </c>
      <c r="R110">
        <f t="shared" ca="1" si="66"/>
        <v>2.5375951755480224E-2</v>
      </c>
      <c r="S110">
        <f t="shared" ca="1" si="88"/>
        <v>1.182778292211073E-2</v>
      </c>
      <c r="T110">
        <f t="shared" ca="1" si="92"/>
        <v>0.12687975877740112</v>
      </c>
      <c r="V110">
        <f t="shared" si="93"/>
        <v>4.115188539963733E-6</v>
      </c>
      <c r="W110">
        <f t="shared" ca="1" si="67"/>
        <v>-1.9134968948551284E-3</v>
      </c>
      <c r="Y110">
        <f t="shared" ca="1" si="68"/>
        <v>-1.9134968948551281E-2</v>
      </c>
      <c r="AH110">
        <v>12.375</v>
      </c>
      <c r="AI110">
        <f t="shared" si="69"/>
        <v>4.216965034285812E-13</v>
      </c>
      <c r="AJ110">
        <f t="shared" si="70"/>
        <v>2.3713737056616613E-2</v>
      </c>
      <c r="AK110">
        <f t="shared" si="71"/>
        <v>2.3713737056194915E-2</v>
      </c>
      <c r="AM110">
        <f t="shared" si="72"/>
        <v>12.375</v>
      </c>
      <c r="AN110">
        <f t="shared" si="53"/>
        <v>4.216965034285812E-13</v>
      </c>
      <c r="AO110">
        <f t="shared" si="73"/>
        <v>7.5305662034481801E-62</v>
      </c>
      <c r="AP110">
        <f t="shared" si="74"/>
        <v>5.6234076284957239E-75</v>
      </c>
      <c r="AQ110">
        <f t="shared" si="75"/>
        <v>1.7708116443524522E-7</v>
      </c>
      <c r="AR110">
        <f t="shared" si="76"/>
        <v>4.1992561710968946E-3</v>
      </c>
      <c r="AS110">
        <f t="shared" si="77"/>
        <v>0.99580056674766404</v>
      </c>
      <c r="AT110">
        <f t="shared" si="78"/>
        <v>2.3614152800683901E-18</v>
      </c>
      <c r="AU110">
        <f t="shared" si="79"/>
        <v>5.5997981033018468E-36</v>
      </c>
      <c r="AV110">
        <f t="shared" si="80"/>
        <v>1.3279213979184044E-53</v>
      </c>
      <c r="AW110">
        <f t="shared" si="81"/>
        <v>2.9958003896663503</v>
      </c>
      <c r="AX110">
        <f t="shared" si="82"/>
        <v>2.0498100663397525E-5</v>
      </c>
      <c r="AY110">
        <f t="shared" si="83"/>
        <v>-2.3693238955531517E-2</v>
      </c>
      <c r="AZ110">
        <f t="shared" si="84"/>
        <v>-1.579549263702101E-2</v>
      </c>
      <c r="BB110">
        <f t="shared" si="85"/>
        <v>1.9995784812460005E-2</v>
      </c>
      <c r="BC110">
        <f t="shared" si="86"/>
        <v>2.0498100663397525E-5</v>
      </c>
      <c r="BD110">
        <f t="shared" si="87"/>
        <v>1.9975286711796606E-2</v>
      </c>
    </row>
    <row r="111" spans="1:56">
      <c r="A111">
        <v>12.5</v>
      </c>
      <c r="B111">
        <f t="shared" si="54"/>
        <v>3.1622776601683746E-13</v>
      </c>
      <c r="C111">
        <f t="shared" si="55"/>
        <v>3.162277660168384E-2</v>
      </c>
      <c r="D111">
        <f t="shared" si="56"/>
        <v>3.1622776601367614E-2</v>
      </c>
      <c r="F111">
        <f t="shared" si="57"/>
        <v>12.5</v>
      </c>
      <c r="G111">
        <f t="shared" si="89"/>
        <v>3.1622776601683746E-13</v>
      </c>
      <c r="H111">
        <f t="shared" si="58"/>
        <v>1.000316227767011E-63</v>
      </c>
      <c r="I111">
        <f t="shared" si="90"/>
        <v>2.3713737056616251E-74</v>
      </c>
      <c r="J111">
        <f t="shared" si="59"/>
        <v>3.1612779762930118E-4</v>
      </c>
      <c r="K111">
        <f t="shared" si="60"/>
        <v>0.999683872201371</v>
      </c>
      <c r="L111">
        <f t="shared" si="61"/>
        <v>3.1612779762930213E-18</v>
      </c>
      <c r="M111">
        <f t="shared" si="62"/>
        <v>9.9968387220137391E-36</v>
      </c>
      <c r="N111">
        <f t="shared" si="63"/>
        <v>3.1612779762930302E-53</v>
      </c>
      <c r="O111">
        <f t="shared" si="64"/>
        <v>9.9968387220137678E-71</v>
      </c>
      <c r="P111">
        <f t="shared" si="65"/>
        <v>1.9996838722003714</v>
      </c>
      <c r="Q111">
        <f t="shared" si="91"/>
        <v>1.9996838722003717E-2</v>
      </c>
      <c r="R111">
        <f t="shared" ca="1" si="66"/>
        <v>2.7508609436219727E-2</v>
      </c>
      <c r="S111">
        <f t="shared" ca="1" si="88"/>
        <v>1.7061261445916021E-2</v>
      </c>
      <c r="T111">
        <f t="shared" ca="1" si="92"/>
        <v>0.13754304718109864</v>
      </c>
      <c r="V111">
        <f t="shared" si="93"/>
        <v>3.0612789962525262E-6</v>
      </c>
      <c r="W111">
        <f t="shared" ca="1" si="67"/>
        <v>-2.4002049361931507E-3</v>
      </c>
      <c r="Y111">
        <f t="shared" ca="1" si="68"/>
        <v>-2.4002049361931507E-2</v>
      </c>
      <c r="AH111">
        <v>12.5</v>
      </c>
      <c r="AI111">
        <f t="shared" si="69"/>
        <v>3.1622776601683746E-13</v>
      </c>
      <c r="AJ111">
        <f t="shared" si="70"/>
        <v>3.162277660168384E-2</v>
      </c>
      <c r="AK111">
        <f t="shared" si="71"/>
        <v>3.1622776601367614E-2</v>
      </c>
      <c r="AM111">
        <f t="shared" si="72"/>
        <v>12.5</v>
      </c>
      <c r="AN111">
        <f t="shared" si="53"/>
        <v>3.1622776601683746E-13</v>
      </c>
      <c r="AO111">
        <f t="shared" si="73"/>
        <v>3.1722779763962317E-62</v>
      </c>
      <c r="AP111">
        <f t="shared" si="74"/>
        <v>9.999990000009812E-76</v>
      </c>
      <c r="AQ111">
        <f t="shared" si="75"/>
        <v>9.9684759144618337E-8</v>
      </c>
      <c r="AR111">
        <f t="shared" si="76"/>
        <v>3.1523088690229256E-3</v>
      </c>
      <c r="AS111">
        <f t="shared" si="77"/>
        <v>0.9968475914461864</v>
      </c>
      <c r="AT111">
        <f t="shared" si="78"/>
        <v>3.1523088690229348E-18</v>
      </c>
      <c r="AU111">
        <f t="shared" si="79"/>
        <v>9.9684759144618891E-36</v>
      </c>
      <c r="AV111">
        <f t="shared" si="80"/>
        <v>3.1523088690229441E-53</v>
      </c>
      <c r="AW111">
        <f t="shared" si="81"/>
        <v>2.9968474917613643</v>
      </c>
      <c r="AX111">
        <f t="shared" si="82"/>
        <v>1.5262590188327433E-5</v>
      </c>
      <c r="AY111">
        <f t="shared" si="83"/>
        <v>-3.1607514011179283E-2</v>
      </c>
      <c r="AZ111">
        <f t="shared" si="84"/>
        <v>-2.1071676007452855E-2</v>
      </c>
      <c r="BB111">
        <f t="shared" si="85"/>
        <v>1.9996838722003717E-2</v>
      </c>
      <c r="BC111">
        <f t="shared" si="86"/>
        <v>1.5262590188327433E-5</v>
      </c>
      <c r="BD111">
        <f t="shared" si="87"/>
        <v>1.9981576131815389E-2</v>
      </c>
    </row>
    <row r="112" spans="1:56">
      <c r="A112">
        <v>12.625</v>
      </c>
      <c r="B112">
        <f t="shared" si="54"/>
        <v>2.3713737056616463E-13</v>
      </c>
      <c r="C112">
        <f t="shared" si="55"/>
        <v>4.2169650342858384E-2</v>
      </c>
      <c r="D112">
        <f t="shared" si="56"/>
        <v>4.2169650342621247E-2</v>
      </c>
      <c r="F112">
        <f t="shared" si="57"/>
        <v>12.625</v>
      </c>
      <c r="G112">
        <f t="shared" si="89"/>
        <v>2.3713737056616463E-13</v>
      </c>
      <c r="H112">
        <f t="shared" si="58"/>
        <v>3.1630275543794429E-64</v>
      </c>
      <c r="I112">
        <f t="shared" si="90"/>
        <v>3.1622776601682999E-75</v>
      </c>
      <c r="J112">
        <f t="shared" si="59"/>
        <v>2.3708114976556504E-4</v>
      </c>
      <c r="K112">
        <f t="shared" si="60"/>
        <v>0.99976291884967217</v>
      </c>
      <c r="L112">
        <f t="shared" si="61"/>
        <v>4.2159652713646168E-18</v>
      </c>
      <c r="M112">
        <f t="shared" si="62"/>
        <v>1.7778578135107996E-35</v>
      </c>
      <c r="N112">
        <f t="shared" si="63"/>
        <v>7.4971642355069131E-53</v>
      </c>
      <c r="O112">
        <f t="shared" si="64"/>
        <v>3.1615279437430973E-70</v>
      </c>
      <c r="P112">
        <f t="shared" si="65"/>
        <v>1.9997629188491099</v>
      </c>
      <c r="Q112">
        <f t="shared" si="91"/>
        <v>1.9997629188491104E-2</v>
      </c>
      <c r="R112">
        <f t="shared" ca="1" si="66"/>
        <v>3.0684331974577449E-2</v>
      </c>
      <c r="S112">
        <f t="shared" ca="1" si="88"/>
        <v>2.5405780306861775E-2</v>
      </c>
      <c r="T112">
        <f t="shared" ca="1" si="92"/>
        <v>0.15342165987288722</v>
      </c>
      <c r="V112">
        <f t="shared" si="93"/>
        <v>2.2708125088666269E-6</v>
      </c>
      <c r="W112">
        <f t="shared" ca="1" si="67"/>
        <v>-2.9645527098055529E-3</v>
      </c>
      <c r="Y112">
        <f t="shared" ca="1" si="68"/>
        <v>-2.9645527098055527E-2</v>
      </c>
      <c r="AH112">
        <v>12.625</v>
      </c>
      <c r="AI112">
        <f t="shared" si="69"/>
        <v>2.3713737056616463E-13</v>
      </c>
      <c r="AJ112">
        <f t="shared" si="70"/>
        <v>4.2169650342858384E-2</v>
      </c>
      <c r="AK112">
        <f t="shared" si="71"/>
        <v>4.2169650342621247E-2</v>
      </c>
      <c r="AM112">
        <f t="shared" si="72"/>
        <v>12.625</v>
      </c>
      <c r="AN112">
        <f t="shared" si="53"/>
        <v>2.3713737056616463E-13</v>
      </c>
      <c r="AO112">
        <f t="shared" si="73"/>
        <v>1.336683784812916E-62</v>
      </c>
      <c r="AP112">
        <f t="shared" si="74"/>
        <v>1.7782776317612331E-76</v>
      </c>
      <c r="AQ112">
        <f t="shared" si="75"/>
        <v>5.6101092708130499E-8</v>
      </c>
      <c r="AR112">
        <f t="shared" si="76"/>
        <v>2.3657634633541453E-3</v>
      </c>
      <c r="AS112">
        <f t="shared" si="77"/>
        <v>0.99763418043553975</v>
      </c>
      <c r="AT112">
        <f t="shared" si="78"/>
        <v>4.2069884559050815E-18</v>
      </c>
      <c r="AU112">
        <f t="shared" si="79"/>
        <v>1.7740723218195891E-35</v>
      </c>
      <c r="AV112">
        <f t="shared" si="80"/>
        <v>7.4812009494075007E-53</v>
      </c>
      <c r="AW112">
        <f t="shared" si="81"/>
        <v>2.9976341243344202</v>
      </c>
      <c r="AX112">
        <f t="shared" si="82"/>
        <v>1.1329427323047982E-5</v>
      </c>
      <c r="AY112">
        <f t="shared" si="83"/>
        <v>-4.2158320915298197E-2</v>
      </c>
      <c r="AZ112">
        <f t="shared" si="84"/>
        <v>-2.8105547276865466E-2</v>
      </c>
      <c r="BB112">
        <f t="shared" si="85"/>
        <v>1.9997629188491104E-2</v>
      </c>
      <c r="BC112">
        <f t="shared" si="86"/>
        <v>1.1329427323047982E-5</v>
      </c>
      <c r="BD112">
        <f t="shared" si="87"/>
        <v>1.9986299761168055E-2</v>
      </c>
    </row>
    <row r="113" spans="1:56">
      <c r="A113">
        <v>12.75</v>
      </c>
      <c r="B113">
        <f t="shared" si="54"/>
        <v>1.7782794100389184E-13</v>
      </c>
      <c r="C113">
        <f t="shared" si="55"/>
        <v>5.6234132519035043E-2</v>
      </c>
      <c r="D113">
        <f t="shared" si="56"/>
        <v>5.6234132518857213E-2</v>
      </c>
      <c r="F113">
        <f t="shared" si="57"/>
        <v>12.75</v>
      </c>
      <c r="G113">
        <f t="shared" si="89"/>
        <v>1.7782794100389184E-13</v>
      </c>
      <c r="H113">
        <f t="shared" si="58"/>
        <v>1.0001778279413102E-64</v>
      </c>
      <c r="I113">
        <f t="shared" si="90"/>
        <v>4.2169650342857538E-76</v>
      </c>
      <c r="J113">
        <f t="shared" si="59"/>
        <v>1.7779632384964741E-4</v>
      </c>
      <c r="K113">
        <f t="shared" si="60"/>
        <v>0.99982220367583408</v>
      </c>
      <c r="L113">
        <f t="shared" si="61"/>
        <v>5.6224134296980517E-18</v>
      </c>
      <c r="M113">
        <f t="shared" si="62"/>
        <v>3.1617154188244255E-35</v>
      </c>
      <c r="N113">
        <f t="shared" si="63"/>
        <v>1.777963238496491E-52</v>
      </c>
      <c r="O113">
        <f t="shared" si="64"/>
        <v>9.9982220367584393E-70</v>
      </c>
      <c r="P113">
        <f t="shared" si="65"/>
        <v>1.9998222036755178</v>
      </c>
      <c r="Q113">
        <f t="shared" si="91"/>
        <v>1.9998222036755182E-2</v>
      </c>
      <c r="R113">
        <f t="shared" ca="1" si="66"/>
        <v>3.5643558151244203E-2</v>
      </c>
      <c r="S113">
        <f t="shared" ca="1" si="88"/>
        <v>3.9673809413334038E-2</v>
      </c>
      <c r="T113">
        <f t="shared" ca="1" si="92"/>
        <v>0.17821779075622102</v>
      </c>
      <c r="V113">
        <f t="shared" si="93"/>
        <v>1.6779642447883884E-6</v>
      </c>
      <c r="W113">
        <f t="shared" ca="1" si="67"/>
        <v>-3.598275995779858E-3</v>
      </c>
      <c r="Y113">
        <f t="shared" ca="1" si="68"/>
        <v>-3.598275995779858E-2</v>
      </c>
      <c r="AH113">
        <v>12.75</v>
      </c>
      <c r="AI113">
        <f t="shared" si="69"/>
        <v>1.7782794100389184E-13</v>
      </c>
      <c r="AJ113">
        <f t="shared" si="70"/>
        <v>5.6234132519035043E-2</v>
      </c>
      <c r="AK113">
        <f t="shared" si="71"/>
        <v>5.6234132518857213E-2</v>
      </c>
      <c r="AM113">
        <f t="shared" si="72"/>
        <v>12.75</v>
      </c>
      <c r="AN113">
        <f t="shared" si="53"/>
        <v>1.7782794100389184E-13</v>
      </c>
      <c r="AO113">
        <f t="shared" si="73"/>
        <v>5.6334134297314215E-63</v>
      </c>
      <c r="AP113">
        <f t="shared" si="74"/>
        <v>3.1622744978938031E-77</v>
      </c>
      <c r="AQ113">
        <f t="shared" si="75"/>
        <v>3.1566641295199276E-8</v>
      </c>
      <c r="AR113">
        <f t="shared" si="76"/>
        <v>1.77512268977508E-3</v>
      </c>
      <c r="AS113">
        <f t="shared" si="77"/>
        <v>0.99822484574357806</v>
      </c>
      <c r="AT113">
        <f t="shared" si="78"/>
        <v>5.6134308259337683E-18</v>
      </c>
      <c r="AU113">
        <f t="shared" si="79"/>
        <v>3.1566641295199583E-35</v>
      </c>
      <c r="AV113">
        <f t="shared" si="80"/>
        <v>1.7751226897750975E-52</v>
      </c>
      <c r="AW113">
        <f t="shared" si="81"/>
        <v>2.9982248141769254</v>
      </c>
      <c r="AX113">
        <f t="shared" si="82"/>
        <v>8.3759781105219319E-6</v>
      </c>
      <c r="AY113">
        <f t="shared" si="83"/>
        <v>-5.6225756540746692E-2</v>
      </c>
      <c r="AZ113">
        <f t="shared" si="84"/>
        <v>-3.748383769383113E-2</v>
      </c>
      <c r="BB113">
        <f t="shared" si="85"/>
        <v>1.9998222036755182E-2</v>
      </c>
      <c r="BC113">
        <f t="shared" si="86"/>
        <v>8.3759781105219319E-6</v>
      </c>
      <c r="BD113">
        <f t="shared" si="87"/>
        <v>1.9989846058644661E-2</v>
      </c>
    </row>
    <row r="114" spans="1:56">
      <c r="A114">
        <v>12.875</v>
      </c>
      <c r="B114">
        <f t="shared" si="54"/>
        <v>1.3335214321633222E-13</v>
      </c>
      <c r="C114">
        <f t="shared" si="55"/>
        <v>7.498942093324569E-2</v>
      </c>
      <c r="D114">
        <f t="shared" si="56"/>
        <v>7.4989420933112338E-2</v>
      </c>
      <c r="F114">
        <f t="shared" si="57"/>
        <v>12.875</v>
      </c>
      <c r="G114">
        <f t="shared" si="89"/>
        <v>1.3335214321633222E-13</v>
      </c>
      <c r="H114">
        <f t="shared" si="58"/>
        <v>3.1626993566723534E-65</v>
      </c>
      <c r="I114">
        <f t="shared" si="90"/>
        <v>5.623413251903446E-77</v>
      </c>
      <c r="J114">
        <f t="shared" si="59"/>
        <v>1.3333436279326562E-4</v>
      </c>
      <c r="K114">
        <f t="shared" si="60"/>
        <v>0.99986666563702886</v>
      </c>
      <c r="L114">
        <f t="shared" si="61"/>
        <v>7.4979422266575987E-18</v>
      </c>
      <c r="M114">
        <f t="shared" si="62"/>
        <v>5.6226634576798409E-35</v>
      </c>
      <c r="N114">
        <f t="shared" si="63"/>
        <v>4.2164027679393199E-52</v>
      </c>
      <c r="O114">
        <f t="shared" si="64"/>
        <v>3.1618560198910398E-69</v>
      </c>
      <c r="P114">
        <f t="shared" si="65"/>
        <v>1.9998666656368509</v>
      </c>
      <c r="Q114">
        <f t="shared" si="91"/>
        <v>1.9998666656368513E-2</v>
      </c>
      <c r="R114">
        <f t="shared" ca="1" si="66"/>
        <v>4.3992450806850492E-2</v>
      </c>
      <c r="S114">
        <f t="shared" ca="1" si="88"/>
        <v>6.6791141244850305E-2</v>
      </c>
      <c r="T114">
        <f t="shared" ca="1" si="92"/>
        <v>0.21996225403425246</v>
      </c>
      <c r="V114">
        <f t="shared" si="93"/>
        <v>1.2333446314571898E-6</v>
      </c>
      <c r="W114">
        <f t="shared" ca="1" si="67"/>
        <v>42163315617.968719</v>
      </c>
      <c r="Y114">
        <f t="shared" ca="1" si="68"/>
        <v>421633156179.68719</v>
      </c>
      <c r="AH114">
        <v>12.875</v>
      </c>
      <c r="AI114">
        <f t="shared" si="69"/>
        <v>1.3335214321633222E-13</v>
      </c>
      <c r="AJ114">
        <f t="shared" si="70"/>
        <v>7.498942093324569E-2</v>
      </c>
      <c r="AK114">
        <f t="shared" si="71"/>
        <v>7.4989420933112338E-2</v>
      </c>
      <c r="AM114">
        <f t="shared" si="72"/>
        <v>12.875</v>
      </c>
      <c r="AN114">
        <f t="shared" si="53"/>
        <v>1.3335214321633222E-13</v>
      </c>
      <c r="AO114">
        <f t="shared" si="73"/>
        <v>2.3745360254914704E-63</v>
      </c>
      <c r="AP114">
        <f t="shared" si="74"/>
        <v>5.6234076284957613E-78</v>
      </c>
      <c r="AQ114">
        <f t="shared" si="75"/>
        <v>1.7759111628609576E-8</v>
      </c>
      <c r="AR114">
        <f t="shared" si="76"/>
        <v>1.3317454973183016E-3</v>
      </c>
      <c r="AS114">
        <f t="shared" si="77"/>
        <v>0.99866823674356764</v>
      </c>
      <c r="AT114">
        <f t="shared" si="78"/>
        <v>7.4889552777825639E-18</v>
      </c>
      <c r="AU114">
        <f t="shared" si="79"/>
        <v>5.6159241967588844E-35</v>
      </c>
      <c r="AV114">
        <f t="shared" si="80"/>
        <v>4.2113490351995162E-52</v>
      </c>
      <c r="AW114">
        <f t="shared" si="81"/>
        <v>2.9986682189844514</v>
      </c>
      <c r="AX114">
        <f t="shared" si="82"/>
        <v>6.1589540728923544E-6</v>
      </c>
      <c r="AY114">
        <f t="shared" si="83"/>
        <v>-7.4983261979039442E-2</v>
      </c>
      <c r="AZ114">
        <f t="shared" si="84"/>
        <v>-4.9988841319359628E-2</v>
      </c>
      <c r="BB114">
        <f t="shared" si="85"/>
        <v>1.9998666656368513E-2</v>
      </c>
      <c r="BC114">
        <f t="shared" si="86"/>
        <v>6.1589540728923544E-6</v>
      </c>
      <c r="BD114">
        <f t="shared" si="87"/>
        <v>1.9992507702295621E-2</v>
      </c>
    </row>
    <row r="115" spans="1:56">
      <c r="A115">
        <v>13</v>
      </c>
      <c r="B115">
        <f t="shared" si="54"/>
        <v>1E-13</v>
      </c>
      <c r="C115">
        <f t="shared" si="55"/>
        <v>9.9999999999999992E-2</v>
      </c>
      <c r="D115">
        <f t="shared" si="56"/>
        <v>9.9999999999899988E-2</v>
      </c>
      <c r="F115">
        <f t="shared" si="57"/>
        <v>13</v>
      </c>
      <c r="G115">
        <f t="shared" si="89"/>
        <v>1E-13</v>
      </c>
      <c r="H115">
        <f t="shared" si="58"/>
        <v>1.0001000000001001E-65</v>
      </c>
      <c r="I115">
        <f t="shared" si="90"/>
        <v>7.4989420933245398E-78</v>
      </c>
      <c r="J115">
        <f t="shared" si="59"/>
        <v>9.9990000999890027E-5</v>
      </c>
      <c r="K115">
        <f t="shared" si="60"/>
        <v>0.99990000999890016</v>
      </c>
      <c r="L115">
        <f t="shared" si="61"/>
        <v>9.9990000999890015E-18</v>
      </c>
      <c r="M115">
        <f t="shared" si="62"/>
        <v>9.9990000999889992E-35</v>
      </c>
      <c r="N115">
        <f t="shared" si="63"/>
        <v>9.9990000999889987E-52</v>
      </c>
      <c r="O115">
        <f t="shared" si="64"/>
        <v>9.9990000999889996E-69</v>
      </c>
      <c r="P115">
        <f t="shared" si="65"/>
        <v>1.9999000099988002</v>
      </c>
      <c r="Q115">
        <f t="shared" si="91"/>
        <v>1.9999000099988007E-2</v>
      </c>
      <c r="R115">
        <f t="shared" ca="1" si="66"/>
        <v>5.9998000199896005E-2</v>
      </c>
      <c r="S115">
        <f t="shared" ca="1" si="88"/>
        <v>0.12804439514436411</v>
      </c>
      <c r="T115">
        <f t="shared" ca="1" si="92"/>
        <v>0.29999000099948003</v>
      </c>
      <c r="V115">
        <f t="shared" si="93"/>
        <v>8.9990101196368867E-7</v>
      </c>
      <c r="W115">
        <f t="shared" ca="1" si="67"/>
        <v>1.3333211112983712E+98</v>
      </c>
      <c r="Y115">
        <f t="shared" ca="1" si="68"/>
        <v>1.3333211112983713E+99</v>
      </c>
      <c r="AH115">
        <v>13</v>
      </c>
      <c r="AI115">
        <f t="shared" si="69"/>
        <v>1E-13</v>
      </c>
      <c r="AJ115">
        <f t="shared" si="70"/>
        <v>9.9999999999999992E-2</v>
      </c>
      <c r="AK115">
        <f t="shared" si="71"/>
        <v>9.9999999999899988E-2</v>
      </c>
      <c r="AM115">
        <f t="shared" si="72"/>
        <v>13</v>
      </c>
      <c r="AN115">
        <f t="shared" si="53"/>
        <v>1E-13</v>
      </c>
      <c r="AO115">
        <f t="shared" si="73"/>
        <v>1.0010000100000011E-63</v>
      </c>
      <c r="AP115">
        <f t="shared" si="74"/>
        <v>9.999990000009901E-79</v>
      </c>
      <c r="AQ115">
        <f t="shared" si="75"/>
        <v>9.9900098902096808E-9</v>
      </c>
      <c r="AR115">
        <f t="shared" si="76"/>
        <v>9.9900098902096809E-4</v>
      </c>
      <c r="AS115">
        <f t="shared" si="77"/>
        <v>0.99900098902096812</v>
      </c>
      <c r="AT115">
        <f t="shared" si="78"/>
        <v>9.9900098902096793E-18</v>
      </c>
      <c r="AU115">
        <f t="shared" si="79"/>
        <v>9.9900098902096789E-35</v>
      </c>
      <c r="AV115">
        <f t="shared" si="80"/>
        <v>9.9900098902096788E-52</v>
      </c>
      <c r="AW115">
        <f t="shared" si="81"/>
        <v>2.9990009790309564</v>
      </c>
      <c r="AX115">
        <f t="shared" si="82"/>
        <v>4.4951538403670287E-6</v>
      </c>
      <c r="AY115">
        <f t="shared" si="83"/>
        <v>-9.9995504846059624E-2</v>
      </c>
      <c r="AZ115">
        <f t="shared" si="84"/>
        <v>-6.6663669897373087E-2</v>
      </c>
      <c r="BB115">
        <f t="shared" si="85"/>
        <v>1.9999000099988007E-2</v>
      </c>
      <c r="BC115">
        <f t="shared" si="86"/>
        <v>4.4951538403670287E-6</v>
      </c>
      <c r="BD115">
        <f t="shared" si="87"/>
        <v>1.9994504946147639E-2</v>
      </c>
    </row>
    <row r="116" spans="1:56">
      <c r="A116">
        <v>13.125</v>
      </c>
      <c r="B116">
        <f t="shared" si="54"/>
        <v>7.4989420933245392E-14</v>
      </c>
      <c r="C116">
        <f t="shared" si="55"/>
        <v>0.13335214321633274</v>
      </c>
      <c r="D116">
        <f t="shared" si="56"/>
        <v>0.13335214321625774</v>
      </c>
      <c r="F116">
        <f t="shared" si="57"/>
        <v>13.125</v>
      </c>
      <c r="G116">
        <f t="shared" si="89"/>
        <v>7.4989420933245392E-14</v>
      </c>
      <c r="H116">
        <f t="shared" si="58"/>
        <v>3.1625147975390914E-66</v>
      </c>
      <c r="I116">
        <f t="shared" si="90"/>
        <v>9.9999999999998346E-79</v>
      </c>
      <c r="J116">
        <f t="shared" si="59"/>
        <v>7.4983797941654168E-5</v>
      </c>
      <c r="K116">
        <f t="shared" si="60"/>
        <v>0.99992501620200214</v>
      </c>
      <c r="L116">
        <f t="shared" si="61"/>
        <v>1.3334214396616322E-17</v>
      </c>
      <c r="M116">
        <f t="shared" si="62"/>
        <v>1.7781460678948655E-34</v>
      </c>
      <c r="N116">
        <f t="shared" si="63"/>
        <v>2.37119589105475E-51</v>
      </c>
      <c r="O116">
        <f t="shared" si="64"/>
        <v>3.1620405405791275E-68</v>
      </c>
      <c r="P116">
        <f t="shared" si="65"/>
        <v>1.999925016201946</v>
      </c>
      <c r="Q116">
        <f t="shared" si="91"/>
        <v>1.9999250162019463E-2</v>
      </c>
      <c r="R116">
        <f t="shared" ca="1" si="66"/>
        <v>0.10003161719605864</v>
      </c>
      <c r="S116">
        <f t="shared" ca="1" si="88"/>
        <v>0.32026893596930112</v>
      </c>
      <c r="T116">
        <f t="shared" ca="1" si="92"/>
        <v>0.50015808598029321</v>
      </c>
      <c r="V116">
        <f t="shared" si="93"/>
        <v>6.4983898050652312E-7</v>
      </c>
      <c r="W116">
        <f t="shared" ca="1" si="67"/>
        <v>4.2163315653890402E+185</v>
      </c>
      <c r="Y116">
        <f t="shared" ca="1" si="68"/>
        <v>4.2163315653890402E+186</v>
      </c>
      <c r="AH116">
        <v>13.125</v>
      </c>
      <c r="AI116">
        <f t="shared" si="69"/>
        <v>7.4989420933245392E-14</v>
      </c>
      <c r="AJ116">
        <f t="shared" si="70"/>
        <v>0.13335214321633274</v>
      </c>
      <c r="AK116">
        <f t="shared" si="71"/>
        <v>0.13335214321625774</v>
      </c>
      <c r="AM116">
        <f t="shared" si="72"/>
        <v>13.125</v>
      </c>
      <c r="AN116">
        <f t="shared" si="53"/>
        <v>7.4989420933245392E-14</v>
      </c>
      <c r="AO116">
        <f t="shared" si="73"/>
        <v>4.2201273356596977E-64</v>
      </c>
      <c r="AP116">
        <f t="shared" si="74"/>
        <v>1.7782776317612465E-79</v>
      </c>
      <c r="AQ116">
        <f t="shared" si="75"/>
        <v>5.6191994152018356E-9</v>
      </c>
      <c r="AR116">
        <f t="shared" si="76"/>
        <v>7.4933228517712835E-4</v>
      </c>
      <c r="AS116">
        <f t="shared" si="77"/>
        <v>0.99925066209562308</v>
      </c>
      <c r="AT116">
        <f t="shared" si="78"/>
        <v>1.3325221740079082E-17</v>
      </c>
      <c r="AU116">
        <f t="shared" si="79"/>
        <v>1.7769468778724161E-34</v>
      </c>
      <c r="AV116">
        <f t="shared" si="80"/>
        <v>2.3695967454585777E-51</v>
      </c>
      <c r="AW116">
        <f t="shared" si="81"/>
        <v>2.999250656476423</v>
      </c>
      <c r="AX116">
        <f t="shared" si="82"/>
        <v>3.2467666130342471E-6</v>
      </c>
      <c r="AY116">
        <f t="shared" si="83"/>
        <v>-0.1333488964496447</v>
      </c>
      <c r="AZ116">
        <f t="shared" si="84"/>
        <v>-8.8899264299763137E-2</v>
      </c>
      <c r="BB116">
        <f t="shared" si="85"/>
        <v>1.9999250162019463E-2</v>
      </c>
      <c r="BC116">
        <f t="shared" si="86"/>
        <v>3.2467666130342471E-6</v>
      </c>
      <c r="BD116">
        <f t="shared" si="87"/>
        <v>1.9996003395406428E-2</v>
      </c>
    </row>
    <row r="117" spans="1:56">
      <c r="A117">
        <v>13.25</v>
      </c>
      <c r="B117">
        <f t="shared" si="54"/>
        <v>5.6234132519034836E-14</v>
      </c>
      <c r="C117">
        <f t="shared" si="55"/>
        <v>0.17782794100389251</v>
      </c>
      <c r="D117">
        <f t="shared" si="56"/>
        <v>0.17782794100383628</v>
      </c>
      <c r="F117">
        <f t="shared" si="57"/>
        <v>13.25</v>
      </c>
      <c r="G117">
        <f t="shared" si="89"/>
        <v>5.6234132519034836E-14</v>
      </c>
      <c r="H117">
        <f t="shared" si="58"/>
        <v>1.0000562341325456E-66</v>
      </c>
      <c r="I117">
        <f t="shared" si="90"/>
        <v>1.3335214321633088E-79</v>
      </c>
      <c r="J117">
        <f t="shared" si="59"/>
        <v>5.6230970419190821E-5</v>
      </c>
      <c r="K117">
        <f t="shared" si="60"/>
        <v>0.99994376902954918</v>
      </c>
      <c r="L117">
        <f t="shared" si="61"/>
        <v>1.7781794156619657E-17</v>
      </c>
      <c r="M117">
        <f t="shared" si="62"/>
        <v>3.1620998422267206E-34</v>
      </c>
      <c r="N117">
        <f t="shared" si="63"/>
        <v>5.6230970419191117E-51</v>
      </c>
      <c r="O117">
        <f t="shared" si="64"/>
        <v>9.9994376902955402E-68</v>
      </c>
      <c r="P117">
        <f t="shared" si="65"/>
        <v>1.9999437690295174</v>
      </c>
      <c r="Q117">
        <f t="shared" si="91"/>
        <v>1.9999437690295177E-2</v>
      </c>
      <c r="R117">
        <f t="shared" ca="1" si="66"/>
        <v>3.6240429491920301E+66</v>
      </c>
      <c r="S117">
        <f t="shared" ca="1" si="88"/>
        <v>2.8992343593536241E+67</v>
      </c>
      <c r="T117">
        <f t="shared" ca="1" si="92"/>
        <v>1.8120214745960148E+67</v>
      </c>
      <c r="V117">
        <f t="shared" si="93"/>
        <v>4.6231070479185741E-7</v>
      </c>
      <c r="W117">
        <f t="shared" ca="1" si="67"/>
        <v>1.3333211119379102E+273</v>
      </c>
      <c r="Y117">
        <f t="shared" ca="1" si="68"/>
        <v>1.3333211119379101E+274</v>
      </c>
      <c r="AH117">
        <v>13.25</v>
      </c>
      <c r="AI117">
        <f t="shared" si="69"/>
        <v>5.6234132519034836E-14</v>
      </c>
      <c r="AJ117">
        <f t="shared" si="70"/>
        <v>0.17782794100389251</v>
      </c>
      <c r="AK117">
        <f t="shared" si="71"/>
        <v>0.17782794100383628</v>
      </c>
      <c r="AM117">
        <f t="shared" si="72"/>
        <v>13.25</v>
      </c>
      <c r="AN117">
        <f t="shared" si="53"/>
        <v>5.6234132519034836E-14</v>
      </c>
      <c r="AO117">
        <f t="shared" si="73"/>
        <v>1.7792794156623294E-64</v>
      </c>
      <c r="AP117">
        <f t="shared" si="74"/>
        <v>3.1622744978938256E-80</v>
      </c>
      <c r="AQ117">
        <f t="shared" si="75"/>
        <v>3.1605003702075439E-9</v>
      </c>
      <c r="AR117">
        <f t="shared" si="76"/>
        <v>5.6202527337604745E-4</v>
      </c>
      <c r="AS117">
        <f t="shared" si="77"/>
        <v>0.99943797156612335</v>
      </c>
      <c r="AT117">
        <f t="shared" si="78"/>
        <v>1.7772799664471056E-17</v>
      </c>
      <c r="AU117">
        <f t="shared" si="79"/>
        <v>3.1605003702075591E-34</v>
      </c>
      <c r="AV117">
        <f t="shared" si="80"/>
        <v>5.6202527337605033E-51</v>
      </c>
      <c r="AW117">
        <f t="shared" si="81"/>
        <v>2.9994379684056227</v>
      </c>
      <c r="AX117">
        <f t="shared" si="82"/>
        <v>2.3102069670355444E-6</v>
      </c>
      <c r="AY117">
        <f t="shared" si="83"/>
        <v>-0.17782563079686925</v>
      </c>
      <c r="AZ117">
        <f t="shared" si="84"/>
        <v>-0.11855042053124616</v>
      </c>
      <c r="BB117">
        <f t="shared" si="85"/>
        <v>1.9999437690295177E-2</v>
      </c>
      <c r="BC117">
        <f t="shared" si="86"/>
        <v>2.3102069670355444E-6</v>
      </c>
      <c r="BD117">
        <f t="shared" si="87"/>
        <v>1.9997127483328141E-2</v>
      </c>
    </row>
    <row r="118" spans="1:56">
      <c r="A118">
        <v>13.375</v>
      </c>
      <c r="B118">
        <f t="shared" si="54"/>
        <v>4.216965034285807E-14</v>
      </c>
      <c r="C118">
        <f t="shared" si="55"/>
        <v>0.23713737056616641</v>
      </c>
      <c r="D118">
        <f t="shared" si="56"/>
        <v>0.23713737056612424</v>
      </c>
      <c r="F118">
        <f t="shared" si="57"/>
        <v>13.375</v>
      </c>
      <c r="G118">
        <f t="shared" si="89"/>
        <v>4.216965034285807E-14</v>
      </c>
      <c r="H118">
        <f t="shared" si="58"/>
        <v>3.1624110123116061E-67</v>
      </c>
      <c r="I118">
        <f t="shared" si="90"/>
        <v>1.7782794100388796E-80</v>
      </c>
      <c r="J118">
        <f t="shared" si="59"/>
        <v>4.2167872138433539E-5</v>
      </c>
      <c r="K118">
        <f t="shared" si="60"/>
        <v>0.99995783212784384</v>
      </c>
      <c r="L118">
        <f t="shared" si="61"/>
        <v>2.3712737098784087E-17</v>
      </c>
      <c r="M118">
        <f t="shared" si="62"/>
        <v>5.6231761245324427E-34</v>
      </c>
      <c r="N118">
        <f t="shared" si="63"/>
        <v>1.333465200402069E-50</v>
      </c>
      <c r="O118">
        <f t="shared" si="64"/>
        <v>3.1621443136483285E-67</v>
      </c>
      <c r="P118">
        <f t="shared" si="65"/>
        <v>1.999957832127826</v>
      </c>
      <c r="Q118">
        <f t="shared" si="91"/>
        <v>1.9999578321278265E-2</v>
      </c>
      <c r="R118" t="e">
        <f t="shared" ca="1" si="66"/>
        <v>#NUM!</v>
      </c>
      <c r="S118" t="e">
        <f t="shared" ca="1" si="88"/>
        <v>#NUM!</v>
      </c>
      <c r="T118" t="e">
        <f t="shared" ca="1" si="92"/>
        <v>#NUM!</v>
      </c>
      <c r="V118">
        <f t="shared" si="93"/>
        <v>3.2167972170649155E-7</v>
      </c>
      <c r="W118" t="e">
        <f t="shared" ca="1" si="67"/>
        <v>#NUM!</v>
      </c>
      <c r="Y118" t="e">
        <f t="shared" ca="1" si="68"/>
        <v>#NUM!</v>
      </c>
      <c r="AH118">
        <v>13.375</v>
      </c>
      <c r="AI118">
        <f t="shared" si="69"/>
        <v>4.216965034285807E-14</v>
      </c>
      <c r="AJ118">
        <f t="shared" si="70"/>
        <v>0.23713737056616641</v>
      </c>
      <c r="AK118">
        <f t="shared" si="71"/>
        <v>0.23713737056612424</v>
      </c>
      <c r="AM118">
        <f t="shared" si="72"/>
        <v>13.375</v>
      </c>
      <c r="AN118">
        <f t="shared" si="53"/>
        <v>4.216965034285807E-14</v>
      </c>
      <c r="AO118">
        <f t="shared" si="73"/>
        <v>7.502104384319858E-65</v>
      </c>
      <c r="AP118">
        <f t="shared" si="74"/>
        <v>5.6234076284956838E-81</v>
      </c>
      <c r="AQ118">
        <f t="shared" si="75"/>
        <v>1.7775298287644354E-9</v>
      </c>
      <c r="AR118">
        <f t="shared" si="76"/>
        <v>4.2151874969612621E-4</v>
      </c>
      <c r="AS118">
        <f t="shared" si="77"/>
        <v>0.99957847947277401</v>
      </c>
      <c r="AT118">
        <f t="shared" si="78"/>
        <v>2.3703741229670034E-17</v>
      </c>
      <c r="AU118">
        <f t="shared" si="79"/>
        <v>5.6210428677847791E-34</v>
      </c>
      <c r="AV118">
        <f t="shared" si="80"/>
        <v>1.3329593255061861E-50</v>
      </c>
      <c r="AW118">
        <f t="shared" si="81"/>
        <v>2.9995784776952439</v>
      </c>
      <c r="AX118">
        <f t="shared" si="82"/>
        <v>1.6076605189296881E-6</v>
      </c>
      <c r="AY118">
        <f t="shared" si="83"/>
        <v>-0.23713576290560531</v>
      </c>
      <c r="AZ118">
        <f t="shared" si="84"/>
        <v>-0.15809050860373688</v>
      </c>
      <c r="BB118">
        <f t="shared" si="85"/>
        <v>1.9999578321278265E-2</v>
      </c>
      <c r="BC118">
        <f t="shared" si="86"/>
        <v>1.6076605189296881E-6</v>
      </c>
      <c r="BD118">
        <f t="shared" si="87"/>
        <v>1.9997970660759336E-2</v>
      </c>
    </row>
    <row r="119" spans="1:56">
      <c r="A119">
        <v>13.5</v>
      </c>
      <c r="B119">
        <f t="shared" si="54"/>
        <v>3.1622776601683714E-14</v>
      </c>
      <c r="C119">
        <f t="shared" si="55"/>
        <v>0.31622776601683872</v>
      </c>
      <c r="D119">
        <f t="shared" si="56"/>
        <v>0.31622776601680708</v>
      </c>
      <c r="F119">
        <f t="shared" si="57"/>
        <v>13.5</v>
      </c>
      <c r="G119">
        <f t="shared" si="89"/>
        <v>3.1622776601683714E-14</v>
      </c>
      <c r="H119">
        <f t="shared" si="58"/>
        <v>1.0000316227766019E-67</v>
      </c>
      <c r="I119">
        <f t="shared" si="90"/>
        <v>2.371373705661617E-81</v>
      </c>
      <c r="J119">
        <f t="shared" si="59"/>
        <v>3.1621776633305166E-5</v>
      </c>
      <c r="K119">
        <f t="shared" si="60"/>
        <v>0.99996837822335671</v>
      </c>
      <c r="L119">
        <f t="shared" si="61"/>
        <v>3.1621776633305329E-17</v>
      </c>
      <c r="M119">
        <f t="shared" si="62"/>
        <v>9.9996837822336137E-34</v>
      </c>
      <c r="N119">
        <f t="shared" si="63"/>
        <v>3.1621776633305475E-50</v>
      </c>
      <c r="O119">
        <f t="shared" si="64"/>
        <v>9.9996837822336636E-67</v>
      </c>
      <c r="P119">
        <f t="shared" si="65"/>
        <v>1.9999683782233468</v>
      </c>
      <c r="Q119">
        <f t="shared" si="91"/>
        <v>1.9999683782233473E-2</v>
      </c>
      <c r="R119" t="e">
        <f t="shared" ca="1" si="66"/>
        <v>#NUM!</v>
      </c>
      <c r="S119" t="e">
        <f t="shared" ca="1" si="88"/>
        <v>#NUM!</v>
      </c>
      <c r="T119" t="e">
        <f t="shared" ca="1" si="92"/>
        <v>#NUM!</v>
      </c>
      <c r="V119">
        <f t="shared" si="93"/>
        <v>2.1621876649779995E-7</v>
      </c>
      <c r="W119" t="e">
        <f t="shared" ca="1" si="67"/>
        <v>#NUM!</v>
      </c>
      <c r="Y119" t="e">
        <f t="shared" ca="1" si="68"/>
        <v>#NUM!</v>
      </c>
      <c r="AH119">
        <v>13.5</v>
      </c>
      <c r="AI119">
        <f t="shared" si="69"/>
        <v>3.1622776601683714E-14</v>
      </c>
      <c r="AJ119">
        <f t="shared" si="70"/>
        <v>0.31622776601683872</v>
      </c>
      <c r="AK119">
        <f t="shared" si="71"/>
        <v>0.31622776601680708</v>
      </c>
      <c r="AM119">
        <f t="shared" si="72"/>
        <v>13.5</v>
      </c>
      <c r="AN119">
        <f t="shared" si="53"/>
        <v>3.1622776601683714E-14</v>
      </c>
      <c r="AO119">
        <f t="shared" si="73"/>
        <v>3.1632776633306337E-65</v>
      </c>
      <c r="AP119">
        <f t="shared" si="74"/>
        <v>9.9999900000097523E-82</v>
      </c>
      <c r="AQ119">
        <f t="shared" si="75"/>
        <v>9.9968387120299738E-10</v>
      </c>
      <c r="AR119">
        <f t="shared" si="76"/>
        <v>3.1612779731358899E-4</v>
      </c>
      <c r="AS119">
        <f t="shared" si="77"/>
        <v>0.99968387120300251</v>
      </c>
      <c r="AT119">
        <f t="shared" si="78"/>
        <v>3.1612779731359054E-17</v>
      </c>
      <c r="AU119">
        <f t="shared" si="79"/>
        <v>9.9968387120300703E-34</v>
      </c>
      <c r="AV119">
        <f t="shared" si="80"/>
        <v>3.1612779731359214E-50</v>
      </c>
      <c r="AW119">
        <f t="shared" si="81"/>
        <v>2.9996838702033184</v>
      </c>
      <c r="AX119">
        <f t="shared" si="82"/>
        <v>1.0806979785571437E-6</v>
      </c>
      <c r="AY119">
        <f t="shared" si="83"/>
        <v>-0.31622668531882853</v>
      </c>
      <c r="AZ119">
        <f t="shared" si="84"/>
        <v>-0.21081779021255234</v>
      </c>
      <c r="BB119">
        <f t="shared" si="85"/>
        <v>1.9999683782233473E-2</v>
      </c>
      <c r="BC119">
        <f t="shared" si="86"/>
        <v>1.0806979785571437E-6</v>
      </c>
      <c r="BD119">
        <f t="shared" si="87"/>
        <v>1.9998603084254916E-2</v>
      </c>
    </row>
    <row r="120" spans="1:56">
      <c r="A120">
        <v>13.625</v>
      </c>
      <c r="B120">
        <f t="shared" si="54"/>
        <v>2.3713737056616522E-14</v>
      </c>
      <c r="C120">
        <f t="shared" si="55"/>
        <v>0.42169650342858278</v>
      </c>
      <c r="D120">
        <f t="shared" si="56"/>
        <v>0.42169650342855908</v>
      </c>
      <c r="F120">
        <f t="shared" si="57"/>
        <v>13.625</v>
      </c>
      <c r="G120">
        <f t="shared" si="89"/>
        <v>2.3713737056616522E-14</v>
      </c>
      <c r="H120">
        <f t="shared" si="58"/>
        <v>3.1623526495893137E-68</v>
      </c>
      <c r="I120">
        <f t="shared" si="90"/>
        <v>3.162277660168343E-82</v>
      </c>
      <c r="J120">
        <f t="shared" si="59"/>
        <v>2.3713174728626101E-5</v>
      </c>
      <c r="K120">
        <f t="shared" si="60"/>
        <v>0.99997628682526585</v>
      </c>
      <c r="L120">
        <f t="shared" si="61"/>
        <v>4.2168650366571225E-17</v>
      </c>
      <c r="M120">
        <f t="shared" si="62"/>
        <v>1.7782372413885508E-33</v>
      </c>
      <c r="N120">
        <f t="shared" si="63"/>
        <v>7.4987642696004055E-50</v>
      </c>
      <c r="O120">
        <f t="shared" si="64"/>
        <v>3.1622026725256816E-66</v>
      </c>
      <c r="P120">
        <f t="shared" si="65"/>
        <v>1.9999762868252602</v>
      </c>
      <c r="Q120">
        <f t="shared" si="91"/>
        <v>1.9999762868252606E-2</v>
      </c>
      <c r="R120" t="e">
        <f t="shared" ca="1" si="66"/>
        <v>#NUM!</v>
      </c>
      <c r="S120" t="e">
        <f t="shared" ca="1" si="88"/>
        <v>#NUM!</v>
      </c>
      <c r="T120" t="e">
        <f t="shared" ca="1" si="92"/>
        <v>#NUM!</v>
      </c>
      <c r="V120">
        <f t="shared" si="93"/>
        <v>1.3713274736426585E-7</v>
      </c>
      <c r="W120" t="e">
        <f t="shared" ca="1" si="67"/>
        <v>#NUM!</v>
      </c>
      <c r="Y120" t="e">
        <f t="shared" ca="1" si="68"/>
        <v>#NUM!</v>
      </c>
      <c r="AH120">
        <v>13.625</v>
      </c>
      <c r="AI120">
        <f t="shared" si="69"/>
        <v>2.3713737056616522E-14</v>
      </c>
      <c r="AJ120">
        <f t="shared" si="70"/>
        <v>0.42169650342858278</v>
      </c>
      <c r="AK120">
        <f t="shared" si="71"/>
        <v>0.42169650342855908</v>
      </c>
      <c r="AM120">
        <f t="shared" si="72"/>
        <v>13.625</v>
      </c>
      <c r="AN120">
        <f t="shared" si="53"/>
        <v>2.3713737056616522E-14</v>
      </c>
      <c r="AO120">
        <f t="shared" si="73"/>
        <v>1.3338376606792302E-65</v>
      </c>
      <c r="AP120">
        <f t="shared" si="74"/>
        <v>1.7782776317612594E-82</v>
      </c>
      <c r="AQ120">
        <f t="shared" si="75"/>
        <v>5.6220800434633269E-10</v>
      </c>
      <c r="AR120">
        <f t="shared" si="76"/>
        <v>2.3708114963240997E-4</v>
      </c>
      <c r="AS120">
        <f t="shared" si="77"/>
        <v>0.99976291828815955</v>
      </c>
      <c r="AT120">
        <f t="shared" si="78"/>
        <v>4.2159652689967263E-17</v>
      </c>
      <c r="AU120">
        <f t="shared" si="79"/>
        <v>1.7778578125122638E-33</v>
      </c>
      <c r="AV120">
        <f t="shared" si="80"/>
        <v>7.4971642312961074E-50</v>
      </c>
      <c r="AW120">
        <f t="shared" si="81"/>
        <v>2.9997629177259517</v>
      </c>
      <c r="AX120">
        <f t="shared" si="82"/>
        <v>6.8546036539052237E-7</v>
      </c>
      <c r="AY120">
        <f t="shared" si="83"/>
        <v>-0.42169581796819366</v>
      </c>
      <c r="AZ120">
        <f t="shared" si="84"/>
        <v>-0.28113054531212911</v>
      </c>
      <c r="BB120">
        <f t="shared" si="85"/>
        <v>1.9999762868252606E-2</v>
      </c>
      <c r="BC120">
        <f t="shared" si="86"/>
        <v>6.8546036539052237E-7</v>
      </c>
      <c r="BD120">
        <f t="shared" si="87"/>
        <v>1.9999077407887214E-2</v>
      </c>
    </row>
    <row r="121" spans="1:56">
      <c r="A121">
        <v>13.75</v>
      </c>
      <c r="B121">
        <f t="shared" si="54"/>
        <v>1.7782794100389161E-14</v>
      </c>
      <c r="C121">
        <f t="shared" si="55"/>
        <v>0.56234132519035118</v>
      </c>
      <c r="D121">
        <f t="shared" si="56"/>
        <v>0.56234132519033342</v>
      </c>
      <c r="F121">
        <f t="shared" si="57"/>
        <v>13.75</v>
      </c>
      <c r="G121">
        <f t="shared" si="89"/>
        <v>1.7782794100389161E-14</v>
      </c>
      <c r="H121">
        <f t="shared" si="58"/>
        <v>1.0000177827940885E-68</v>
      </c>
      <c r="I121">
        <f t="shared" si="90"/>
        <v>4.2169650342857161E-83</v>
      </c>
      <c r="J121">
        <f t="shared" si="59"/>
        <v>1.7782477878246401E-5</v>
      </c>
      <c r="K121">
        <f t="shared" si="60"/>
        <v>0.99998221752211847</v>
      </c>
      <c r="L121">
        <f t="shared" si="61"/>
        <v>5.6233132536817415E-17</v>
      </c>
      <c r="M121">
        <f t="shared" si="62"/>
        <v>3.1622214270358561E-33</v>
      </c>
      <c r="N121">
        <f t="shared" si="63"/>
        <v>1.7782477878246666E-49</v>
      </c>
      <c r="O121">
        <f t="shared" si="64"/>
        <v>9.9998221752213354E-66</v>
      </c>
      <c r="P121">
        <f t="shared" si="65"/>
        <v>1.9999822175221151</v>
      </c>
      <c r="Q121">
        <f t="shared" si="91"/>
        <v>1.9999822175221154E-2</v>
      </c>
      <c r="R121" t="e">
        <f t="shared" ca="1" si="66"/>
        <v>#NUM!</v>
      </c>
      <c r="S121" t="e">
        <f t="shared" ca="1" si="88"/>
        <v>#NUM!</v>
      </c>
      <c r="T121" t="e">
        <f t="shared" ca="1" si="92"/>
        <v>#NUM!</v>
      </c>
      <c r="V121">
        <f t="shared" si="93"/>
        <v>7.7825778814766286E-8</v>
      </c>
      <c r="W121" t="e">
        <f t="shared" ca="1" si="67"/>
        <v>#NUM!</v>
      </c>
      <c r="Y121" t="e">
        <f t="shared" ca="1" si="68"/>
        <v>#NUM!</v>
      </c>
      <c r="AH121">
        <v>13.75</v>
      </c>
      <c r="AI121">
        <f t="shared" si="69"/>
        <v>1.7782794100389161E-14</v>
      </c>
      <c r="AJ121">
        <f t="shared" si="70"/>
        <v>0.56234132519035118</v>
      </c>
      <c r="AK121">
        <f t="shared" si="71"/>
        <v>0.56234132519033342</v>
      </c>
      <c r="AM121">
        <f t="shared" si="72"/>
        <v>13.75</v>
      </c>
      <c r="AN121">
        <f t="shared" si="53"/>
        <v>1.7782794100389161E-14</v>
      </c>
      <c r="AO121">
        <f t="shared" si="73"/>
        <v>5.6244132536817053E-66</v>
      </c>
      <c r="AP121">
        <f t="shared" si="74"/>
        <v>3.1622744978937779E-83</v>
      </c>
      <c r="AQ121">
        <f t="shared" si="75"/>
        <v>3.1617154178257411E-10</v>
      </c>
      <c r="AR121">
        <f t="shared" si="76"/>
        <v>1.777963237934892E-4</v>
      </c>
      <c r="AS121">
        <f t="shared" si="77"/>
        <v>0.99982220336003502</v>
      </c>
      <c r="AT121">
        <f t="shared" si="78"/>
        <v>5.6224134279221895E-17</v>
      </c>
      <c r="AU121">
        <f t="shared" si="79"/>
        <v>3.1617154178257887E-33</v>
      </c>
      <c r="AV121">
        <f t="shared" si="80"/>
        <v>1.7779632379349193E-49</v>
      </c>
      <c r="AW121">
        <f t="shared" si="81"/>
        <v>2.9998222030438635</v>
      </c>
      <c r="AX121">
        <f t="shared" si="82"/>
        <v>3.8903377583165985E-7</v>
      </c>
      <c r="AY121">
        <f t="shared" si="83"/>
        <v>-0.56234093615655756</v>
      </c>
      <c r="AZ121">
        <f t="shared" si="84"/>
        <v>-0.37489395743770504</v>
      </c>
      <c r="BB121">
        <f t="shared" si="85"/>
        <v>1.9999822175221154E-2</v>
      </c>
      <c r="BC121">
        <f t="shared" si="86"/>
        <v>3.8903377583165985E-7</v>
      </c>
      <c r="BD121">
        <f t="shared" si="87"/>
        <v>1.9999433141445321E-2</v>
      </c>
    </row>
    <row r="122" spans="1:56">
      <c r="A122">
        <v>13.875</v>
      </c>
      <c r="B122">
        <f t="shared" si="54"/>
        <v>1.3335214321633207E-14</v>
      </c>
      <c r="C122">
        <f t="shared" si="55"/>
        <v>0.74989420933245765</v>
      </c>
      <c r="D122">
        <f t="shared" si="56"/>
        <v>0.74989420933244433</v>
      </c>
      <c r="F122">
        <f t="shared" si="57"/>
        <v>13.875</v>
      </c>
      <c r="G122">
        <f t="shared" si="89"/>
        <v>1.3335214321633207E-14</v>
      </c>
      <c r="H122">
        <f t="shared" si="58"/>
        <v>3.1623198298186969E-69</v>
      </c>
      <c r="I122">
        <f t="shared" si="90"/>
        <v>5.6234132519034066E-84</v>
      </c>
      <c r="J122">
        <f t="shared" si="59"/>
        <v>1.3335036496063518E-5</v>
      </c>
      <c r="K122">
        <f t="shared" si="60"/>
        <v>0.99998666496350219</v>
      </c>
      <c r="L122">
        <f t="shared" si="61"/>
        <v>7.4988420946580677E-17</v>
      </c>
      <c r="M122">
        <f t="shared" si="62"/>
        <v>5.6233382634825608E-33</v>
      </c>
      <c r="N122">
        <f t="shared" si="63"/>
        <v>4.2169088009032112E-49</v>
      </c>
      <c r="O122">
        <f t="shared" si="64"/>
        <v>3.162235491080395E-65</v>
      </c>
      <c r="P122">
        <f t="shared" si="65"/>
        <v>1.9999866649635005</v>
      </c>
      <c r="Q122">
        <f t="shared" si="91"/>
        <v>1.9999866649635011E-2</v>
      </c>
      <c r="R122" t="e">
        <f t="shared" ca="1" si="66"/>
        <v>#NUM!</v>
      </c>
      <c r="S122" t="e">
        <f t="shared" ca="1" si="88"/>
        <v>#NUM!</v>
      </c>
      <c r="T122" t="e">
        <f t="shared" ca="1" si="92"/>
        <v>#NUM!</v>
      </c>
      <c r="V122">
        <f t="shared" si="93"/>
        <v>3.335136496085412E-8</v>
      </c>
      <c r="W122" t="e">
        <f t="shared" ca="1" si="67"/>
        <v>#NUM!</v>
      </c>
      <c r="Y122" t="e">
        <f t="shared" ca="1" si="68"/>
        <v>#NUM!</v>
      </c>
      <c r="AH122">
        <v>13.875</v>
      </c>
      <c r="AI122">
        <f t="shared" si="69"/>
        <v>1.3335214321633207E-14</v>
      </c>
      <c r="AJ122">
        <f t="shared" si="70"/>
        <v>0.74989420933245765</v>
      </c>
      <c r="AK122">
        <f t="shared" si="71"/>
        <v>0.74989420933244433</v>
      </c>
      <c r="AM122">
        <f t="shared" si="72"/>
        <v>13.875</v>
      </c>
      <c r="AN122">
        <f t="shared" si="53"/>
        <v>1.3335214321633207E-14</v>
      </c>
      <c r="AO122">
        <f t="shared" si="73"/>
        <v>2.3716899338493515E-66</v>
      </c>
      <c r="AP122">
        <f t="shared" si="74"/>
        <v>5.6234076284957219E-84</v>
      </c>
      <c r="AQ122">
        <f t="shared" si="75"/>
        <v>1.7780423039707639E-10</v>
      </c>
      <c r="AR122">
        <f t="shared" si="76"/>
        <v>1.3333436276958172E-4</v>
      </c>
      <c r="AS122">
        <f t="shared" si="77"/>
        <v>0.99986666545942604</v>
      </c>
      <c r="AT122">
        <f t="shared" si="78"/>
        <v>7.4979422253257713E-17</v>
      </c>
      <c r="AU122">
        <f t="shared" si="79"/>
        <v>5.6226634566811178E-33</v>
      </c>
      <c r="AV122">
        <f t="shared" si="80"/>
        <v>4.2164027671903902E-49</v>
      </c>
      <c r="AW122">
        <f t="shared" si="81"/>
        <v>2.9998666652816217</v>
      </c>
      <c r="AX122">
        <f t="shared" si="82"/>
        <v>1.6672258704053536E-7</v>
      </c>
      <c r="AY122">
        <f t="shared" si="83"/>
        <v>-0.74989404260985726</v>
      </c>
      <c r="AZ122">
        <f t="shared" si="84"/>
        <v>-0.49992936173990482</v>
      </c>
      <c r="BB122">
        <f t="shared" si="85"/>
        <v>1.9999866649635011E-2</v>
      </c>
      <c r="BC122">
        <f t="shared" si="86"/>
        <v>1.6672258704053536E-7</v>
      </c>
      <c r="BD122">
        <f t="shared" si="87"/>
        <v>1.9999699927047969E-2</v>
      </c>
    </row>
    <row r="123" spans="1:56">
      <c r="A123">
        <v>14</v>
      </c>
      <c r="B123">
        <f t="shared" si="54"/>
        <v>1E-14</v>
      </c>
      <c r="C123">
        <f t="shared" si="55"/>
        <v>1</v>
      </c>
      <c r="D123">
        <f t="shared" si="56"/>
        <v>0.99999999999999001</v>
      </c>
      <c r="F123">
        <f t="shared" si="57"/>
        <v>14</v>
      </c>
      <c r="G123">
        <f t="shared" si="89"/>
        <v>1E-14</v>
      </c>
      <c r="H123">
        <f t="shared" si="58"/>
        <v>1.0000100000000012E-69</v>
      </c>
      <c r="I123" t="e">
        <f t="shared" si="90"/>
        <v>#DIV/0!</v>
      </c>
      <c r="J123">
        <f t="shared" si="59"/>
        <v>9.9999000009999772E-6</v>
      </c>
      <c r="K123">
        <f t="shared" si="60"/>
        <v>0.99999000009999783</v>
      </c>
      <c r="L123">
        <f t="shared" si="61"/>
        <v>9.9999000009999791E-17</v>
      </c>
      <c r="M123">
        <f t="shared" si="62"/>
        <v>9.9999000009999783E-33</v>
      </c>
      <c r="N123">
        <f t="shared" si="63"/>
        <v>9.9999000009999755E-49</v>
      </c>
      <c r="O123">
        <f t="shared" si="64"/>
        <v>9.9999000009999761E-65</v>
      </c>
      <c r="P123">
        <f t="shared" si="65"/>
        <v>1.9999900000999966</v>
      </c>
      <c r="Q123">
        <f t="shared" si="91"/>
        <v>1.9999900000999968E-2</v>
      </c>
      <c r="R123" t="e">
        <f t="shared" ca="1" si="66"/>
        <v>#NUM!</v>
      </c>
      <c r="S123" t="e">
        <f t="shared" ca="1" si="88"/>
        <v>#NUM!</v>
      </c>
      <c r="T123" t="e">
        <f t="shared" ca="1" si="92"/>
        <v>#NUM!</v>
      </c>
      <c r="V123">
        <f t="shared" si="93"/>
        <v>0</v>
      </c>
      <c r="W123" t="e">
        <f t="shared" ca="1" si="67"/>
        <v>#NUM!</v>
      </c>
      <c r="Y123" t="e">
        <f t="shared" ca="1" si="68"/>
        <v>#NUM!</v>
      </c>
      <c r="AH123">
        <v>14</v>
      </c>
      <c r="AI123">
        <f t="shared" si="69"/>
        <v>1E-14</v>
      </c>
      <c r="AJ123">
        <f t="shared" si="70"/>
        <v>1</v>
      </c>
      <c r="AK123">
        <f t="shared" si="71"/>
        <v>0.99999999999999001</v>
      </c>
      <c r="AM123">
        <f t="shared" si="72"/>
        <v>14</v>
      </c>
      <c r="AN123">
        <f t="shared" si="53"/>
        <v>1E-14</v>
      </c>
      <c r="AO123">
        <f t="shared" si="73"/>
        <v>1.0001000001000003E-66</v>
      </c>
      <c r="AP123">
        <f t="shared" si="74"/>
        <v>9.9999900000098999E-85</v>
      </c>
      <c r="AQ123">
        <f t="shared" si="75"/>
        <v>9.9990000989901975E-11</v>
      </c>
      <c r="AR123">
        <f t="shared" si="76"/>
        <v>9.9990000989901964E-5</v>
      </c>
      <c r="AS123">
        <f t="shared" si="77"/>
        <v>0.99990000989901995</v>
      </c>
      <c r="AT123">
        <f t="shared" si="78"/>
        <v>9.9990000989901945E-17</v>
      </c>
      <c r="AU123">
        <f t="shared" si="79"/>
        <v>9.9990000989901961E-33</v>
      </c>
      <c r="AV123">
        <f t="shared" si="80"/>
        <v>9.9990000989901973E-49</v>
      </c>
      <c r="AW123">
        <f t="shared" si="81"/>
        <v>2.9999000097990298</v>
      </c>
      <c r="AX123">
        <f t="shared" si="82"/>
        <v>0</v>
      </c>
      <c r="AY123">
        <f t="shared" si="83"/>
        <v>-0.99999999999999001</v>
      </c>
      <c r="AZ123">
        <f t="shared" si="84"/>
        <v>-0.66666666666665997</v>
      </c>
      <c r="BB123">
        <f t="shared" si="85"/>
        <v>1.9999900000999968E-2</v>
      </c>
      <c r="BC123">
        <f t="shared" si="86"/>
        <v>0</v>
      </c>
      <c r="BD123">
        <f t="shared" si="87"/>
        <v>1.9999900000999968E-2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Colby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Whitney  King</dc:creator>
  <cp:lastModifiedBy>Whitney  King</cp:lastModifiedBy>
  <dcterms:created xsi:type="dcterms:W3CDTF">2012-10-20T14:30:45Z</dcterms:created>
  <dcterms:modified xsi:type="dcterms:W3CDTF">2012-11-01T02:34:30Z</dcterms:modified>
</cp:coreProperties>
</file>